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Users\OY034004\Desktop\【経営比較分析表】2024_294420_46_1718\"/>
    </mc:Choice>
  </mc:AlternateContent>
  <xr:revisionPtr revIDLastSave="0" documentId="13_ncr:1_{99B62788-C375-4269-BF6A-8593645DC2DB}" xr6:coauthVersionLast="36" xr6:coauthVersionMax="36" xr10:uidLastSave="{00000000-0000-0000-0000-000000000000}"/>
  <workbookProtection workbookAlgorithmName="SHA-512" workbookHashValue="rDllN+/RPzWsRjkl8CFptCunltsgCBqKpahMOMJ5HO1/aprY5ALB+5bJCFN2lmHfwFu2P/e3FqCbM9AD4xevLg==" workbookSaltValue="BfwAD97aaLJ4Ij9zLpT7u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W10" i="4"/>
  <c r="AD8" i="4"/>
  <c r="W8" i="4"/>
  <c r="B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<sst xmlns="http://schemas.openxmlformats.org/spreadsheetml/2006/main" count="236" uniqueCount="117">
  <si>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</si>
  <si>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</si>
  <si>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</si>
  <si>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</si>
  <si>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</si>
  <si>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</si>
  <si>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</si>
  <si>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</si>
  <si>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</si>
  <si>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</si>
  <si>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</si>
  <si>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</si>
  <si>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</si>
  <si>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</si>
  <si>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</si>
  <si>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</si>
  <si>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</si>
  <si>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</si>
  <si>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</si>
  <si>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</si>
  <si>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</si>
  <si>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</si>
  <si>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</si>
  <si>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</si>
  <si>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</si>
  <si>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</si>
  <si>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</si>
  <si>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</si>
  <si>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</si>
  <si>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</si>
  <si>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</si>
  <si>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</si>
  <si>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</si>
  <si>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</si>
  <si>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</si>
  <si>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</si>
  <si>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</si>
  <si>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</si>
  <si>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</si>
  <si>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</si>
  <si>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</si>
  <si>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</si>
  <si>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</si>
  <si>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</si>
  <si>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</si>
  <si>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</si>
  <si>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</si>
  <si>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</si>
  <si>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</si>
  <si>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</si>
  <si>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</si>
  <si>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</si>
  <si>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</si>
  <si>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</si>
  <si>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</si>
  <si>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</si>
  <si>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</si>
  <si>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</si>
  <si>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</si>
  <si>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</si>
  <si>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</si>
  <si>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</si>
  <si>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</si>
  <si>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</si>
  <si>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</si>
  <si>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</si>
  <si>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</si>
  <si>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</si>
  <si>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</si>
  <si>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</si>
  <si>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</si>
  <si>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</si>
  <si>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</si>
  <si>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</si>
  <si>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</si>
  <si>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</si>
  <si>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</si>
  <si>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</si>
  <si>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</si>
  <si>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</si>
  <si>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</si>
  <si>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</si>
  <si>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</si>
  <si>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</si>
  <si>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</si>
  <si>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</si>
  <si>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</si>
  <si>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</si>
  <si>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</si>
  <si>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</si>
  <si>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</si>
  <si>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</si>
  <si>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</si>
  <si>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</si>
  <si>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</si>
  <si>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</si>
  <si>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大淀町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</si>
  <si>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</si>
  <si>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</si>
  <si>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</si>
  <si>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</si>
  <si>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</si>
  <si>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</si>
  <si>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</si>
  <si>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</si>
  <si>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</si>
  <si>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</si>
  <si>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</si>
  <si>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</si>
  <si>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</si>
  <si>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</si>
  <si>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</si>
  <si>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</si>
  <si>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</si>
  <si>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事業の規模が小さいため、数値的な変動は大きく現れるが、相対的に見て、経営状況は、ほぼ横ばいとなっており、今後の傾向として、減価償却費や企業債元利償還金等の費用は横ばいで推移していくことが見込まれるのに対し、人口減少等に伴い使用料収入も減少していくことが懸念される。
　今後も引き続き、供用開始後の未接続箇所への接続依頼等により使用料収入を増加させることで、公共下水道事業も含む本町下水道事業全体の経営基盤の強化を図っていく。</t>
    <phoneticPr fontId="4"/>
  </si>
  <si>
    <t>・①経常収支比率について、本年度は、事業全体で黒字を計上することができたことにより、全国平均値を上回った。
・⑤経費回収率については、前年度と比較し、ほぼ横ばいに推移したが、健全な経営の目安となる100％を下回った。
・⑥汚水処理原価については、使用料収入の減少、繰入金等の収入の増加及び支払利息が減少したことにより、前年度と比較し、ほぼ横ばいに推移した。
※⑦施設利用率が0％であるのは、奈良県流域下水道に接続することで終末処理を行っているためである。</t>
    <rPh sb="72" eb="74">
      <t>ヒカク</t>
    </rPh>
    <rPh sb="78" eb="79">
      <t>ヨコ</t>
    </rPh>
    <rPh sb="82" eb="84">
      <t>スイイ</t>
    </rPh>
    <rPh sb="144" eb="145">
      <t>オヨ</t>
    </rPh>
    <phoneticPr fontId="4"/>
  </si>
  <si>
    <t xml:space="preserve">・本事業は供用開始後22年を経過しているが、保有資産の大部分が管渠であり、耐用年数は50年を見込んでいるため現在老朽化の度合いは低い。
・①有形固定資産減価償却率も非常に低いが、本事業は、今後、減価償却累計額は同程度で増加していくため、減価償却率は増加していく傾向にあると考えられる。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</si>
</sst>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52-4FB3-9465-4668AE4C474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F952-4FB3-9465-4668AE4C474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BD-45D8-91D0-C8F9CA9FDF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2BD-45D8-91D0-C8F9CA9FDF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79.12</c:v>
                </c:pt>
                <c:pt idx="1">
                  <c:v>79.12</c:v>
                </c:pt>
                <c:pt idx="2">
                  <c:v>79.12</c:v>
                </c:pt>
                <c:pt idx="3">
                  <c:v>79.12</c:v>
                </c:pt>
                <c:pt idx="4">
                  <c:v>79.12</c:v>
                </c:pt>
              </c:numCache>
            </c:numRef>
          </c:val>
          <c:extLst>
            <c:ext xmlns:c16="http://schemas.microsoft.com/office/drawing/2014/chart" uri="{C3380CC4-5D6E-409C-BE32-E72D297353CC}">
              <c16:uniqueId val="{00000000-2C7E-46E8-9203-2492BB21A5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C7E-46E8-9203-2492BB21A5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122.76</c:v>
                </c:pt>
                <c:pt idx="1">
                  <c:v>119.89</c:v>
                </c:pt>
                <c:pt idx="2">
                  <c:v>122.41</c:v>
                </c:pt>
                <c:pt idx="3">
                  <c:v>122.85</c:v>
                </c:pt>
                <c:pt idx="4">
                  <c:v>124.48</c:v>
                </c:pt>
              </c:numCache>
            </c:numRef>
          </c:val>
          <c:extLst>
            <c:ext xmlns:c16="http://schemas.microsoft.com/office/drawing/2014/chart" uri="{C3380CC4-5D6E-409C-BE32-E72D297353CC}">
              <c16:uniqueId val="{00000000-FDDC-4A49-BA26-41D96FA5C1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FDDC-4A49-BA26-41D96FA5C1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18.05</c:v>
                </c:pt>
                <c:pt idx="1">
                  <c:v>20.86</c:v>
                </c:pt>
                <c:pt idx="2">
                  <c:v>23.67</c:v>
                </c:pt>
                <c:pt idx="3">
                  <c:v>26.49</c:v>
                </c:pt>
                <c:pt idx="4">
                  <c:v>29.3</c:v>
                </c:pt>
              </c:numCache>
            </c:numRef>
          </c:val>
          <c:extLst>
            <c:ext xmlns:c16="http://schemas.microsoft.com/office/drawing/2014/chart" uri="{C3380CC4-5D6E-409C-BE32-E72D297353CC}">
              <c16:uniqueId val="{00000000-534F-46A6-982E-08B35099FC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34F-46A6-982E-08B35099FC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B3-4636-8F9B-481EA317DC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FB3-4636-8F9B-481EA317DC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24-4720-B048-EE4C290B01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D424-4720-B048-EE4C290B01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12.73</c:v>
                </c:pt>
                <c:pt idx="1">
                  <c:v>8.3699999999999992</c:v>
                </c:pt>
                <c:pt idx="2">
                  <c:v>7.22</c:v>
                </c:pt>
                <c:pt idx="3">
                  <c:v>7.13</c:v>
                </c:pt>
                <c:pt idx="4">
                  <c:v>7.43</c:v>
                </c:pt>
              </c:numCache>
            </c:numRef>
          </c:val>
          <c:extLst>
            <c:ext xmlns:c16="http://schemas.microsoft.com/office/drawing/2014/chart" uri="{C3380CC4-5D6E-409C-BE32-E72D297353CC}">
              <c16:uniqueId val="{00000000-7B41-4CD5-B6B5-F1CBC880EF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B41-4CD5-B6B5-F1CBC880EF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2796.51</c:v>
                </c:pt>
                <c:pt idx="1">
                  <c:v>2410.7600000000002</c:v>
                </c:pt>
                <c:pt idx="2">
                  <c:v>2897.05</c:v>
                </c:pt>
                <c:pt idx="3">
                  <c:v>2713.3</c:v>
                </c:pt>
                <c:pt idx="4">
                  <c:v>2487.17</c:v>
                </c:pt>
              </c:numCache>
            </c:numRef>
          </c:val>
          <c:extLst>
            <c:ext xmlns:c16="http://schemas.microsoft.com/office/drawing/2014/chart" uri="{C3380CC4-5D6E-409C-BE32-E72D297353CC}">
              <c16:uniqueId val="{00000000-4A7A-48E3-81D5-02356549AC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A7A-48E3-81D5-02356549AC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93.1</c:v>
                </c:pt>
                <c:pt idx="1">
                  <c:v>88.07</c:v>
                </c:pt>
                <c:pt idx="2">
                  <c:v>88.58</c:v>
                </c:pt>
                <c:pt idx="3">
                  <c:v>89.27</c:v>
                </c:pt>
                <c:pt idx="4">
                  <c:v>89.2</c:v>
                </c:pt>
              </c:numCache>
            </c:numRef>
          </c:val>
          <c:extLst>
            <c:ext xmlns:c16="http://schemas.microsoft.com/office/drawing/2014/chart" uri="{C3380CC4-5D6E-409C-BE32-E72D297353CC}">
              <c16:uniqueId val="{00000000-7F6D-431A-811C-2B66F0CAFE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F6D-431A-811C-2B66F0CAFE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141.77000000000001</c:v>
                </c:pt>
                <c:pt idx="1">
                  <c:v>150.06</c:v>
                </c:pt>
                <c:pt idx="2">
                  <c:v>149.99</c:v>
                </c:pt>
                <c:pt idx="3">
                  <c:v>150.04</c:v>
                </c:pt>
                <c:pt idx="4">
                  <c:v>150.02000000000001</c:v>
                </c:pt>
              </c:numCache>
            </c:numRef>
          </c:val>
          <c:extLst>
            <c:ext xmlns:c16="http://schemas.microsoft.com/office/drawing/2014/chart" uri="{C3380CC4-5D6E-409C-BE32-E72D297353CC}">
              <c16:uniqueId val="{00000000-17E9-4D5C-99AF-47572C9829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7E9-4D5C-99AF-47572C9829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奈良県　大淀町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15797</v>
      </c>
      <c r="AM8" s="36"/>
      <c r="AN8" s="36"/>
      <c r="AO8" s="36"/>
      <c r="AP8" s="36"/>
      <c r="AQ8" s="36"/>
      <c r="AR8" s="36"/>
      <c r="AS8" s="36"/>
      <c r="AT8" s="37">
        <f>データ!T6</f>
        <v>38.1</v>
      </c>
      <c r="AU8" s="37"/>
      <c r="AV8" s="37"/>
      <c r="AW8" s="37"/>
      <c r="AX8" s="37"/>
      <c r="AY8" s="37"/>
      <c r="AZ8" s="37"/>
      <c r="BA8" s="37"/>
      <c r="BB8" s="37">
        <f>データ!U6</f>
        <v>414.62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7" t="str">
        <f>データ!N6</f>
        <v>-</v>
      </c>
      <c r="C10" s="37"/>
      <c r="D10" s="37"/>
      <c r="E10" s="37"/>
      <c r="F10" s="37"/>
      <c r="G10" s="37"/>
      <c r="H10" s="37"/>
      <c r="I10" s="37">
        <f>データ!O6</f>
        <v>76.319999999999993</v>
      </c>
      <c r="J10" s="37"/>
      <c r="K10" s="37"/>
      <c r="L10" s="37"/>
      <c r="M10" s="37"/>
      <c r="N10" s="37"/>
      <c r="O10" s="37"/>
      <c r="P10" s="37">
        <f>データ!P6</f>
        <v>2.9</v>
      </c>
      <c r="Q10" s="37"/>
      <c r="R10" s="37"/>
      <c r="S10" s="37"/>
      <c r="T10" s="37"/>
      <c r="U10" s="37"/>
      <c r="V10" s="37"/>
      <c r="W10" s="37">
        <f>データ!Q6</f>
        <v>80</v>
      </c>
      <c r="X10" s="37"/>
      <c r="Y10" s="37"/>
      <c r="Z10" s="37"/>
      <c r="AA10" s="37"/>
      <c r="AB10" s="37"/>
      <c r="AC10" s="37"/>
      <c r="AD10" s="36">
        <f>データ!R6</f>
        <v>2787</v>
      </c>
      <c r="AE10" s="36"/>
      <c r="AF10" s="36"/>
      <c r="AG10" s="36"/>
      <c r="AH10" s="36"/>
      <c r="AI10" s="36"/>
      <c r="AJ10" s="36"/>
      <c r="AK10" s="2"/>
      <c r="AL10" s="36">
        <f>データ!V6</f>
        <v>455</v>
      </c>
      <c r="AM10" s="36"/>
      <c r="AN10" s="36"/>
      <c r="AO10" s="36"/>
      <c r="AP10" s="36"/>
      <c r="AQ10" s="36"/>
      <c r="AR10" s="36"/>
      <c r="AS10" s="36"/>
      <c r="AT10" s="37">
        <f>データ!W6</f>
        <v>0.16</v>
      </c>
      <c r="AU10" s="37"/>
      <c r="AV10" s="37"/>
      <c r="AW10" s="37"/>
      <c r="AX10" s="37"/>
      <c r="AY10" s="37"/>
      <c r="AZ10" s="37"/>
      <c r="BA10" s="37"/>
      <c r="BB10" s="37">
        <f>データ!X6</f>
        <v>2843.75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r1UHpa+zxmDRqJ9ywKvDlQsxR9VIhaBUwprhmf1VuK1l7EgwbcheSYmyrmKn43a95mQtVzm9xN40mmScqH5+w==" saltValue="DkfIm61FSntGQMJ0Ji5F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cols>
    <col min="2" max="144" width="1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294420</v>
      </c>
      <c r="D6" s="19">
        <f t="shared" si="3"/>
        <v>46</v>
      </c>
      <c r="E6" s="19">
        <f t="shared" si="3"/>
        <v>17</v>
      </c>
      <c r="F6" s="19">
        <f t="shared" si="3"/>
        <v>4</v>
      </c>
      <c r="G6" s="19">
        <f t="shared" si="3"/>
        <v>0</v>
      </c>
      <c r="H6" s="19" t="str">
        <f t="shared" si="3"/>
        <v>奈良県　大淀町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76.319999999999993</v>
      </c>
      <c r="P6" s="20">
        <f t="shared" si="3"/>
        <v>2.9</v>
      </c>
      <c r="Q6" s="20">
        <f t="shared" si="3"/>
        <v>80</v>
      </c>
      <c r="R6" s="20">
        <f t="shared" si="3"/>
        <v>2787</v>
      </c>
      <c r="S6" s="20">
        <f t="shared" si="3"/>
        <v>15797</v>
      </c>
      <c r="T6" s="20">
        <f t="shared" si="3"/>
        <v>38.1</v>
      </c>
      <c r="U6" s="20">
        <f t="shared" si="3"/>
        <v>414.62</v>
      </c>
      <c r="V6" s="20">
        <f t="shared" si="3"/>
        <v>455</v>
      </c>
      <c r="W6" s="20">
        <f t="shared" si="3"/>
        <v>0.16</v>
      </c>
      <c r="X6" s="20">
        <f t="shared" si="3"/>
        <v>2843.75</v>
      </c>
      <c r="Y6" s="21">
        <f>IF(Y7="",NA(),Y7)</f>
        <v>122.76</v>
      </c>
      <c r="Z6" s="21">
        <f t="shared" ref="Z6:AH6" si="4">IF(Z7="",NA(),Z7)</f>
        <v>119.89</v>
      </c>
      <c r="AA6" s="21">
        <f t="shared" si="4"/>
        <v>122.41</v>
      </c>
      <c r="AB6" s="21">
        <f t="shared" si="4"/>
        <v>122.85</v>
      </c>
      <c r="AC6" s="21">
        <f t="shared" si="4"/>
        <v>124.48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12.73</v>
      </c>
      <c r="AV6" s="21">
        <f t="shared" ref="AV6:BD6" si="6">IF(AV7="",NA(),AV7)</f>
        <v>8.3699999999999992</v>
      </c>
      <c r="AW6" s="21">
        <f t="shared" si="6"/>
        <v>7.22</v>
      </c>
      <c r="AX6" s="21">
        <f t="shared" si="6"/>
        <v>7.13</v>
      </c>
      <c r="AY6" s="21">
        <f t="shared" si="6"/>
        <v>7.43</v>
      </c>
      <c r="AZ6" s="21">
        <f t="shared" si="6"/>
        <v>44.24</v>
      </c>
      <c r="BA6" s="21">
        <f t="shared" si="6"/>
        <v>43.07</v>
      </c>
      <c r="BB6" s="21">
        <f t="shared" si="6"/>
        <v>45.42</v>
      </c>
      <c r="BC6" s="21">
        <f t="shared" si="6"/>
        <v>50.63</v>
      </c>
      <c r="BD6" s="21">
        <f t="shared" si="6"/>
        <v>53.28</v>
      </c>
      <c r="BE6" s="20" t="str">
        <f>IF(BE7="","",IF(BE7="-","【-】","【"&amp;SUBSTITUTE(TEXT(BE7,"#,##0.00"),"-","△")&amp;"】"))</f>
        <v>【50.90】</v>
      </c>
      <c r="BF6" s="21">
        <f>IF(BF7="",NA(),BF7)</f>
        <v>2796.51</v>
      </c>
      <c r="BG6" s="21">
        <f t="shared" ref="BG6:BO6" si="7">IF(BG7="",NA(),BG7)</f>
        <v>2410.7600000000002</v>
      </c>
      <c r="BH6" s="21">
        <f t="shared" si="7"/>
        <v>2897.05</v>
      </c>
      <c r="BI6" s="21">
        <f t="shared" si="7"/>
        <v>2713.3</v>
      </c>
      <c r="BJ6" s="21">
        <f t="shared" si="7"/>
        <v>2487.17</v>
      </c>
      <c r="BK6" s="21">
        <f t="shared" si="7"/>
        <v>1258.43</v>
      </c>
      <c r="BL6" s="21">
        <f t="shared" si="7"/>
        <v>1163.75</v>
      </c>
      <c r="BM6" s="21">
        <f t="shared" si="7"/>
        <v>1195.47</v>
      </c>
      <c r="BN6" s="21">
        <f t="shared" si="7"/>
        <v>1168.69</v>
      </c>
      <c r="BO6" s="21">
        <f t="shared" si="7"/>
        <v>1142.44</v>
      </c>
      <c r="BP6" s="20" t="str">
        <f>IF(BP7="","",IF(BP7="-","【-】","【"&amp;SUBSTITUTE(TEXT(BP7,"#,##0.00"),"-","△")&amp;"】"))</f>
        <v>【1,099.15】</v>
      </c>
      <c r="BQ6" s="21">
        <f>IF(BQ7="",NA(),BQ7)</f>
        <v>93.1</v>
      </c>
      <c r="BR6" s="21">
        <f t="shared" ref="BR6:BZ6" si="8">IF(BR7="",NA(),BR7)</f>
        <v>88.07</v>
      </c>
      <c r="BS6" s="21">
        <f t="shared" si="8"/>
        <v>88.58</v>
      </c>
      <c r="BT6" s="21">
        <f t="shared" si="8"/>
        <v>89.27</v>
      </c>
      <c r="BU6" s="21">
        <f t="shared" si="8"/>
        <v>89.2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141.77000000000001</v>
      </c>
      <c r="CC6" s="21">
        <f t="shared" ref="CC6:CK6" si="9">IF(CC7="",NA(),CC7)</f>
        <v>150.06</v>
      </c>
      <c r="CD6" s="21">
        <f t="shared" si="9"/>
        <v>149.99</v>
      </c>
      <c r="CE6" s="21">
        <f t="shared" si="9"/>
        <v>150.04</v>
      </c>
      <c r="CF6" s="21">
        <f t="shared" si="9"/>
        <v>150.02000000000001</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79.12</v>
      </c>
      <c r="CY6" s="21">
        <f t="shared" ref="CY6:DG6" si="11">IF(CY7="",NA(),CY7)</f>
        <v>79.12</v>
      </c>
      <c r="CZ6" s="21">
        <f t="shared" si="11"/>
        <v>79.12</v>
      </c>
      <c r="DA6" s="21">
        <f t="shared" si="11"/>
        <v>79.12</v>
      </c>
      <c r="DB6" s="21">
        <f t="shared" si="11"/>
        <v>79.12</v>
      </c>
      <c r="DC6" s="21">
        <f t="shared" si="11"/>
        <v>84.19</v>
      </c>
      <c r="DD6" s="21">
        <f t="shared" si="11"/>
        <v>84.34</v>
      </c>
      <c r="DE6" s="21">
        <f t="shared" si="11"/>
        <v>84.34</v>
      </c>
      <c r="DF6" s="21">
        <f t="shared" si="11"/>
        <v>84.73</v>
      </c>
      <c r="DG6" s="21">
        <f t="shared" si="11"/>
        <v>84.21</v>
      </c>
      <c r="DH6" s="20" t="str">
        <f>IF(DH7="","",IF(DH7="-","【-】","【"&amp;SUBSTITUTE(TEXT(DH7,"#,##0.00"),"-","△")&amp;"】"))</f>
        <v>【86.31】</v>
      </c>
      <c r="DI6" s="21">
        <f>IF(DI7="",NA(),DI7)</f>
        <v>18.05</v>
      </c>
      <c r="DJ6" s="21">
        <f t="shared" ref="DJ6:DR6" si="12">IF(DJ7="",NA(),DJ7)</f>
        <v>20.86</v>
      </c>
      <c r="DK6" s="21">
        <f t="shared" si="12"/>
        <v>23.67</v>
      </c>
      <c r="DL6" s="21">
        <f t="shared" si="12"/>
        <v>26.49</v>
      </c>
      <c r="DM6" s="21">
        <f t="shared" si="12"/>
        <v>29.3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c r="A7" s="14"/>
      <c r="B7" s="23">
        <v>2024</v>
      </c>
      <c r="C7" s="23">
        <v>294420</v>
      </c>
      <c r="D7" s="23">
        <v>46</v>
      </c>
      <c r="E7" s="23">
        <v>17</v>
      </c>
      <c r="F7" s="23">
        <v>4</v>
      </c>
      <c r="G7" s="23">
        <v>0</v>
      </c>
      <c r="H7" s="23" t="s">
        <v>96</v>
      </c>
      <c r="I7" s="23" t="s">
        <v>97</v>
      </c>
      <c r="J7" s="23" t="s">
        <v>98</v>
      </c>
      <c r="K7" s="23" t="s">
        <v>99</v>
      </c>
      <c r="L7" s="23" t="s">
        <v>100</v>
      </c>
      <c r="M7" s="23" t="s">
        <v>101</v>
      </c>
      <c r="N7" s="24" t="s">
        <v>102</v>
      </c>
      <c r="O7" s="24">
        <v>76.319999999999993</v>
      </c>
      <c r="P7" s="24">
        <v>2.9</v>
      </c>
      <c r="Q7" s="24">
        <v>80</v>
      </c>
      <c r="R7" s="24">
        <v>2787</v>
      </c>
      <c r="S7" s="24">
        <v>15797</v>
      </c>
      <c r="T7" s="24">
        <v>38.1</v>
      </c>
      <c r="U7" s="24">
        <v>414.62</v>
      </c>
      <c r="V7" s="24">
        <v>455</v>
      </c>
      <c r="W7" s="24">
        <v>0.16</v>
      </c>
      <c r="X7" s="24">
        <v>2843.75</v>
      </c>
      <c r="Y7" s="24">
        <v>122.76</v>
      </c>
      <c r="Z7" s="24">
        <v>119.89</v>
      </c>
      <c r="AA7" s="24">
        <v>122.41</v>
      </c>
      <c r="AB7" s="24">
        <v>122.85</v>
      </c>
      <c r="AC7" s="24">
        <v>124.48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12.73</v>
      </c>
      <c r="AV7" s="24">
        <v>8.3699999999999992</v>
      </c>
      <c r="AW7" s="24">
        <v>7.22</v>
      </c>
      <c r="AX7" s="24">
        <v>7.13</v>
      </c>
      <c r="AY7" s="24">
        <v>7.43</v>
      </c>
      <c r="AZ7" s="24">
        <v>44.24</v>
      </c>
      <c r="BA7" s="24">
        <v>43.07</v>
      </c>
      <c r="BB7" s="24">
        <v>45.42</v>
      </c>
      <c r="BC7" s="24">
        <v>50.63</v>
      </c>
      <c r="BD7" s="24">
        <v>53.28</v>
      </c>
      <c r="BE7" s="24">
        <v>50.9</v>
      </c>
      <c r="BF7" s="24">
        <v>2796.51</v>
      </c>
      <c r="BG7" s="24">
        <v>2410.7600000000002</v>
      </c>
      <c r="BH7" s="24">
        <v>2897.05</v>
      </c>
      <c r="BI7" s="24">
        <v>2713.3</v>
      </c>
      <c r="BJ7" s="24">
        <v>2487.17</v>
      </c>
      <c r="BK7" s="24">
        <v>1258.43</v>
      </c>
      <c r="BL7" s="24">
        <v>1163.75</v>
      </c>
      <c r="BM7" s="24">
        <v>1195.47</v>
      </c>
      <c r="BN7" s="24">
        <v>1168.69</v>
      </c>
      <c r="BO7" s="24">
        <v>1142.44</v>
      </c>
      <c r="BP7" s="24">
        <v>1099.1500000000001</v>
      </c>
      <c r="BQ7" s="24">
        <v>93.1</v>
      </c>
      <c r="BR7" s="24">
        <v>88.07</v>
      </c>
      <c r="BS7" s="24">
        <v>88.58</v>
      </c>
      <c r="BT7" s="24">
        <v>89.27</v>
      </c>
      <c r="BU7" s="24">
        <v>89.2</v>
      </c>
      <c r="BV7" s="24">
        <v>73.36</v>
      </c>
      <c r="BW7" s="24">
        <v>72.599999999999994</v>
      </c>
      <c r="BX7" s="24">
        <v>69.430000000000007</v>
      </c>
      <c r="BY7" s="24">
        <v>70.709999999999994</v>
      </c>
      <c r="BZ7" s="24">
        <v>66.63</v>
      </c>
      <c r="CA7" s="24">
        <v>72.92</v>
      </c>
      <c r="CB7" s="24">
        <v>141.77000000000001</v>
      </c>
      <c r="CC7" s="24">
        <v>150.06</v>
      </c>
      <c r="CD7" s="24">
        <v>149.99</v>
      </c>
      <c r="CE7" s="24">
        <v>150.04</v>
      </c>
      <c r="CF7" s="24">
        <v>150.02000000000001</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79.12</v>
      </c>
      <c r="CY7" s="24">
        <v>79.12</v>
      </c>
      <c r="CZ7" s="24">
        <v>79.12</v>
      </c>
      <c r="DA7" s="24">
        <v>79.12</v>
      </c>
      <c r="DB7" s="24">
        <v>79.12</v>
      </c>
      <c r="DC7" s="24">
        <v>84.19</v>
      </c>
      <c r="DD7" s="24">
        <v>84.34</v>
      </c>
      <c r="DE7" s="24">
        <v>84.34</v>
      </c>
      <c r="DF7" s="24">
        <v>84.73</v>
      </c>
      <c r="DG7" s="24">
        <v>84.21</v>
      </c>
      <c r="DH7" s="24">
        <v>86.31</v>
      </c>
      <c r="DI7" s="24">
        <v>18.05</v>
      </c>
      <c r="DJ7" s="24">
        <v>20.86</v>
      </c>
      <c r="DK7" s="24">
        <v>23.67</v>
      </c>
      <c r="DL7" s="24">
        <v>26.49</v>
      </c>
      <c r="DM7" s="24">
        <v>29.3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OY034004</cp:lastModifiedBy>
  <cp:lastPrinted>2026-01-20T00:13:55Z</cp:lastPrinted>
  <dcterms:created xsi:type="dcterms:W3CDTF">2025-12-23T06:13:15Z</dcterms:created>
  <dcterms:modified xsi:type="dcterms:W3CDTF">2026-01-20T05:36:37Z</dcterms:modified>
  <cp:category/>
</cp:coreProperties>
</file>