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0"/>
  <workbookPr/>
  <mc:AlternateContent xmlns:mc="http://schemas.openxmlformats.org/markup-compatibility/2006">
    <mc:Choice Requires="x15">
      <x15ac:absPath xmlns:x15ac="http://schemas.microsoft.com/office/spreadsheetml/2010/11/ac" url="C:\Users\OY034004\Desktop\経営比較分析票\【経営比較分析表】下水\"/>
    </mc:Choice>
  </mc:AlternateContent>
  <xr:revisionPtr revIDLastSave="0" documentId="13_ncr:1_{F3C2DB1D-AF75-4819-8A70-BF2CFC49EE9A}" xr6:coauthVersionLast="36" xr6:coauthVersionMax="36" xr10:uidLastSave="{00000000-0000-0000-0000-000000000000}"/>
  <workbookProtection workbookAlgorithmName="SHA-512" workbookHashValue="nefWqJ9DXVBNQ+DHvkZuDWGsrxeTd39pv1W6Mg7NfG0TSI/+v3qI5AomKImWpvZZAS2ZCHvWpen6nKHi9leUIA==" workbookSaltValue="fTPS2SK3aSGNQAPSytD9AA=="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AD10" i="4" s="1"/>
  <c r="Q6" i="5"/>
  <c r="P6" i="5"/>
  <c r="O6" i="5"/>
  <c r="I10" i="4" s="1"/>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H85" i="4"/>
  <c r="G85" i="4"/>
  <c r="BB10" i="4"/>
  <c r="W10" i="4"/>
  <c r="P10" i="4"/>
  <c r="BB8" i="4"/>
  <c r="AT8" i="4"/>
  <c r="W8"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<sst xmlns="http://schemas.openxmlformats.org/spreadsheetml/2006/main" count="236" uniqueCount="116">
  <si>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</si>
  <si>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</si>
  <si>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</si>
  <si>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</si>
  <si>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</si>
  <si>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</si>
  <si>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</si>
  <si>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</si>
  <si>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</si>
  <si>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</si>
  <si>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</si>
  <si>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</si>
  <si>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</si>
  <si>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</si>
  <si>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</si>
  <si>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</si>
  <si>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</si>
  <si>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</si>
  <si>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</si>
  <si>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</si>
  <si>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</si>
  <si>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</si>
  <si>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</si>
  <si>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</si>
  <si>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</si>
  <si>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</si>
  <si>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</si>
  <si>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</si>
  <si>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</si>
  <si>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</si>
  <si>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</si>
  <si>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</si>
  <si>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</si>
  <si>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</si>
  <si>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</si>
  <si>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</si>
  <si>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</si>
  <si>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</si>
  <si>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</si>
  <si>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</si>
  <si>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</si>
  <si>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</si>
  <si>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</si>
  <si>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</si>
  <si>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</si>
  <si>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</si>
  <si>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</si>
  <si>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</si>
  <si>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</si>
  <si>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</si>
  <si>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</si>
  <si>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</si>
  <si>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</si>
  <si>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</si>
  <si>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</si>
  <si>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</si>
  <si>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</si>
  <si>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</si>
  <si>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</si>
  <si>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</si>
  <si>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</si>
  <si>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</si>
  <si>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</si>
  <si>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</si>
  <si>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</si>
  <si>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</si>
  <si>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</si>
  <si>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</si>
  <si>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</si>
  <si>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</si>
  <si>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</si>
  <si>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</si>
  <si>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</si>
  <si>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</si>
  <si>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</si>
  <si>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</si>
  <si>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</si>
  <si>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</si>
  <si>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</si>
  <si>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</si>
  <si>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</si>
  <si>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</si>
  <si>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</si>
  <si>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</si>
  <si>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</si>
  <si>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</si>
  <si>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</si>
  <si>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</si>
  <si>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</si>
  <si>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</si>
  <si>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</si>
  <si>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</si>
  <si>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</si>
  <si>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</si>
  <si>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</si>
  <si>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</si>
  <si>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奈良県　大淀町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</si>
  <si>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</si>
  <si>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</si>
  <si>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</si>
  <si>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</si>
  <si>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</si>
  <si>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</si>
  <si>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</si>
  <si>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</si>
  <si>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</si>
  <si>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</si>
  <si>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</si>
  <si>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</si>
  <si>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</si>
  <si>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</si>
  <si>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</si>
  <si>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</si>
  <si>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・本事業は供用開始後29年を経過しているが、保有資産の大部分が管渠であり、耐用年数は50年を見込んでいるため現在老朽化の度合いは依然、低い状況にある。
・①有形固定資産減価償却率は依然、低い状況にある。また、今後も未普及解消のための施設整備を進めていく必要があることから、増加していく傾向にあると考えられる。</t>
    <phoneticPr fontId="4"/>
  </si>
  <si>
    <t>・令和6年度は、有収水量の減少等により下水道使用料は減少しており、依然として一般会計繰入金等の使用料以外の収入に頼らざるを得ない状況である。
　本町下水道事業は整備の途上にあり、未普及地区の整備を行うことで、今後も下水道使用料を増収させる効果は期待できるものの、人口減少に伴う有収水量の減少や資産の増加に伴う減価償却費等の費用が増加することも見込まれるため厳しい経営状況が続くと予想される。
　今後も引き続き、効率的な整備による普及率の向上や供用開始後の未接続箇所への接続依頼等により使用料収入を増加させることで、特定環境保全公共下水道事業も含む本町下水道事業全体の経営基盤の強化を図っていく。</t>
    <rPh sb="15" eb="16">
      <t>ナド</t>
    </rPh>
    <rPh sb="131" eb="133">
      <t>ジンコウ</t>
    </rPh>
    <rPh sb="133" eb="135">
      <t>ゲンショウ</t>
    </rPh>
    <rPh sb="136" eb="137">
      <t>トモナ</t>
    </rPh>
    <phoneticPr fontId="4"/>
  </si>
  <si>
    <t>・⑤経費回収率について、下水道使用料の減少等があったものの、支出面における支払利息の減少等により、わずかに増加した。また、依然として100％を下回っており、一般会計繰入金等の使用料以外の収入で経費を賄っているのが現状である。
・⑥汚水処理原価について、前年度より1.09円減少しているが、支払い利息が減少したことが主な要因である一方で、年間有収水量の減少や施設の老朽化に伴う維持管理費の増加も懸念されるので、引き続き経費の削減等効率的な経営に努めていく必要がある。
※⑦施設利用率が0％であるのは、奈良県流域下水道に接続することで終末処理を行っているためである。</t>
    <rPh sb="53" eb="55">
      <t>ゾウカ</t>
    </rPh>
    <rPh sb="137" eb="139">
      <t>ゲンショウ</t>
    </rPh>
    <rPh sb="145" eb="147">
      <t>シハラ</t>
    </rPh>
    <rPh sb="148" eb="150">
      <t>リソク</t>
    </rPh>
    <rPh sb="151" eb="153">
      <t>ゲンショウ</t>
    </rPh>
    <rPh sb="169" eb="171">
      <t>ネンカン</t>
    </rPh>
    <rPh sb="171" eb="175">
      <t>ユウシュウスイリョウ</t>
    </rPh>
    <rPh sb="176" eb="178">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</si>
</sst>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038-4FD7-B591-977472FF541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1.65</c:v>
                </c:pt>
                <c:pt idx="1">
                  <c:v>0.14000000000000001</c:v>
                </c:pt>
                <c:pt idx="2">
                  <c:v>0.08</c:v>
                </c:pt>
                <c:pt idx="3">
                  <c:v>0.57999999999999996</c:v>
                </c:pt>
                <c:pt idx="4">
                  <c:v>0.09</c:v>
                </c:pt>
              </c:numCache>
            </c:numRef>
          </c:val>
          <c:smooth val="0"/>
          <c:extLst>
            <c:ext xmlns:c16="http://schemas.microsoft.com/office/drawing/2014/chart" uri="{C3380CC4-5D6E-409C-BE32-E72D297353CC}">
              <c16:uniqueId val="{00000001-D038-4FD7-B591-977472FF541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DE7-4399-8305-B3FE6172797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50.53</c:v>
                </c:pt>
                <c:pt idx="1">
                  <c:v>51.42</c:v>
                </c:pt>
                <c:pt idx="2">
                  <c:v>48.95</c:v>
                </c:pt>
                <c:pt idx="3">
                  <c:v>49.28</c:v>
                </c:pt>
                <c:pt idx="4">
                  <c:v>50.62</c:v>
                </c:pt>
              </c:numCache>
            </c:numRef>
          </c:val>
          <c:smooth val="0"/>
          <c:extLst>
            <c:ext xmlns:c16="http://schemas.microsoft.com/office/drawing/2014/chart" uri="{C3380CC4-5D6E-409C-BE32-E72D297353CC}">
              <c16:uniqueId val="{00000001-0DE7-4399-8305-B3FE6172797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87.47</c:v>
                </c:pt>
                <c:pt idx="1">
                  <c:v>87.59</c:v>
                </c:pt>
                <c:pt idx="2">
                  <c:v>87.56</c:v>
                </c:pt>
                <c:pt idx="3">
                  <c:v>87.61</c:v>
                </c:pt>
                <c:pt idx="4">
                  <c:v>90.17</c:v>
                </c:pt>
              </c:numCache>
            </c:numRef>
          </c:val>
          <c:extLst>
            <c:ext xmlns:c16="http://schemas.microsoft.com/office/drawing/2014/chart" uri="{C3380CC4-5D6E-409C-BE32-E72D297353CC}">
              <c16:uniqueId val="{00000000-371E-4AAB-9BBF-5D7164A395A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82.08</c:v>
                </c:pt>
                <c:pt idx="1">
                  <c:v>81.34</c:v>
                </c:pt>
                <c:pt idx="2">
                  <c:v>81.14</c:v>
                </c:pt>
                <c:pt idx="3">
                  <c:v>79.7</c:v>
                </c:pt>
                <c:pt idx="4">
                  <c:v>79</c:v>
                </c:pt>
              </c:numCache>
            </c:numRef>
          </c:val>
          <c:smooth val="0"/>
          <c:extLst>
            <c:ext xmlns:c16="http://schemas.microsoft.com/office/drawing/2014/chart" uri="{C3380CC4-5D6E-409C-BE32-E72D297353CC}">
              <c16:uniqueId val="{00000001-371E-4AAB-9BBF-5D7164A395A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100.07</c:v>
                </c:pt>
                <c:pt idx="1">
                  <c:v>100.65</c:v>
                </c:pt>
                <c:pt idx="2">
                  <c:v>100.51</c:v>
                </c:pt>
                <c:pt idx="3">
                  <c:v>103.26</c:v>
                </c:pt>
                <c:pt idx="4">
                  <c:v>104.49</c:v>
                </c:pt>
              </c:numCache>
            </c:numRef>
          </c:val>
          <c:extLst>
            <c:ext xmlns:c16="http://schemas.microsoft.com/office/drawing/2014/chart" uri="{C3380CC4-5D6E-409C-BE32-E72D297353CC}">
              <c16:uniqueId val="{00000000-533C-4C8F-B925-A0B46178476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107.08</c:v>
                </c:pt>
                <c:pt idx="2">
                  <c:v>106.08</c:v>
                </c:pt>
                <c:pt idx="3">
                  <c:v>106.87</c:v>
                </c:pt>
                <c:pt idx="4">
                  <c:v>106.45</c:v>
                </c:pt>
              </c:numCache>
            </c:numRef>
          </c:val>
          <c:smooth val="0"/>
          <c:extLst>
            <c:ext xmlns:c16="http://schemas.microsoft.com/office/drawing/2014/chart" uri="{C3380CC4-5D6E-409C-BE32-E72D297353CC}">
              <c16:uniqueId val="{00000001-533C-4C8F-B925-A0B46178476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16.04</c:v>
                </c:pt>
                <c:pt idx="1">
                  <c:v>18.329999999999998</c:v>
                </c:pt>
                <c:pt idx="2">
                  <c:v>20.6</c:v>
                </c:pt>
                <c:pt idx="3">
                  <c:v>22.74</c:v>
                </c:pt>
                <c:pt idx="4">
                  <c:v>24.89</c:v>
                </c:pt>
              </c:numCache>
            </c:numRef>
          </c:val>
          <c:extLst>
            <c:ext xmlns:c16="http://schemas.microsoft.com/office/drawing/2014/chart" uri="{C3380CC4-5D6E-409C-BE32-E72D297353CC}">
              <c16:uniqueId val="{00000000-8834-4B68-A1B4-F7EE039B645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12.7</c:v>
                </c:pt>
                <c:pt idx="1">
                  <c:v>14.65</c:v>
                </c:pt>
                <c:pt idx="2">
                  <c:v>16.11</c:v>
                </c:pt>
                <c:pt idx="3">
                  <c:v>17.05</c:v>
                </c:pt>
                <c:pt idx="4">
                  <c:v>17.62</c:v>
                </c:pt>
              </c:numCache>
            </c:numRef>
          </c:val>
          <c:smooth val="0"/>
          <c:extLst>
            <c:ext xmlns:c16="http://schemas.microsoft.com/office/drawing/2014/chart" uri="{C3380CC4-5D6E-409C-BE32-E72D297353CC}">
              <c16:uniqueId val="{00000001-8834-4B68-A1B4-F7EE039B645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7BC-4AAE-956D-1D4127DB54E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c:v>
                </c:pt>
                <c:pt idx="2">
                  <c:v>0.17</c:v>
                </c:pt>
                <c:pt idx="3">
                  <c:v>0.22</c:v>
                </c:pt>
                <c:pt idx="4">
                  <c:v>0.18</c:v>
                </c:pt>
              </c:numCache>
            </c:numRef>
          </c:val>
          <c:smooth val="0"/>
          <c:extLst>
            <c:ext xmlns:c16="http://schemas.microsoft.com/office/drawing/2014/chart" uri="{C3380CC4-5D6E-409C-BE32-E72D297353CC}">
              <c16:uniqueId val="{00000001-F7BC-4AAE-956D-1D4127DB54E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C88-44AF-927D-E4741DABD3C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43.71</c:v>
                </c:pt>
                <c:pt idx="1">
                  <c:v>45.94</c:v>
                </c:pt>
                <c:pt idx="2">
                  <c:v>29.34</c:v>
                </c:pt>
                <c:pt idx="3">
                  <c:v>21.73</c:v>
                </c:pt>
                <c:pt idx="4">
                  <c:v>19.96</c:v>
                </c:pt>
              </c:numCache>
            </c:numRef>
          </c:val>
          <c:smooth val="0"/>
          <c:extLst>
            <c:ext xmlns:c16="http://schemas.microsoft.com/office/drawing/2014/chart" uri="{C3380CC4-5D6E-409C-BE32-E72D297353CC}">
              <c16:uniqueId val="{00000001-3C88-44AF-927D-E4741DABD3C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42.99</c:v>
                </c:pt>
                <c:pt idx="1">
                  <c:v>38.04</c:v>
                </c:pt>
                <c:pt idx="2">
                  <c:v>37.659999999999997</c:v>
                </c:pt>
                <c:pt idx="3">
                  <c:v>47.46</c:v>
                </c:pt>
                <c:pt idx="4">
                  <c:v>40.799999999999997</c:v>
                </c:pt>
              </c:numCache>
            </c:numRef>
          </c:val>
          <c:extLst>
            <c:ext xmlns:c16="http://schemas.microsoft.com/office/drawing/2014/chart" uri="{C3380CC4-5D6E-409C-BE32-E72D297353CC}">
              <c16:uniqueId val="{00000000-94FE-4FE5-AD18-92ABEA1C897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40.67</c:v>
                </c:pt>
                <c:pt idx="1">
                  <c:v>47.7</c:v>
                </c:pt>
                <c:pt idx="2">
                  <c:v>50.59</c:v>
                </c:pt>
                <c:pt idx="3">
                  <c:v>62.37</c:v>
                </c:pt>
                <c:pt idx="4">
                  <c:v>63.88</c:v>
                </c:pt>
              </c:numCache>
            </c:numRef>
          </c:val>
          <c:smooth val="0"/>
          <c:extLst>
            <c:ext xmlns:c16="http://schemas.microsoft.com/office/drawing/2014/chart" uri="{C3380CC4-5D6E-409C-BE32-E72D297353CC}">
              <c16:uniqueId val="{00000001-94FE-4FE5-AD18-92ABEA1C897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1466.71</c:v>
                </c:pt>
                <c:pt idx="1">
                  <c:v>1291.3</c:v>
                </c:pt>
                <c:pt idx="2">
                  <c:v>1271.55</c:v>
                </c:pt>
                <c:pt idx="3">
                  <c:v>1220.96</c:v>
                </c:pt>
                <c:pt idx="4">
                  <c:v>1220.6500000000001</c:v>
                </c:pt>
              </c:numCache>
            </c:numRef>
          </c:val>
          <c:extLst>
            <c:ext xmlns:c16="http://schemas.microsoft.com/office/drawing/2014/chart" uri="{C3380CC4-5D6E-409C-BE32-E72D297353CC}">
              <c16:uniqueId val="{00000000-1F39-4315-BD7A-8AFC6F3BECA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1050.51</c:v>
                </c:pt>
                <c:pt idx="1">
                  <c:v>1102.01</c:v>
                </c:pt>
                <c:pt idx="2">
                  <c:v>987.36</c:v>
                </c:pt>
                <c:pt idx="3">
                  <c:v>1042.77</c:v>
                </c:pt>
                <c:pt idx="4">
                  <c:v>943.46</c:v>
                </c:pt>
              </c:numCache>
            </c:numRef>
          </c:val>
          <c:smooth val="0"/>
          <c:extLst>
            <c:ext xmlns:c16="http://schemas.microsoft.com/office/drawing/2014/chart" uri="{C3380CC4-5D6E-409C-BE32-E72D297353CC}">
              <c16:uniqueId val="{00000001-1F39-4315-BD7A-8AFC6F3BECA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94.95</c:v>
                </c:pt>
                <c:pt idx="1">
                  <c:v>91.97</c:v>
                </c:pt>
                <c:pt idx="2">
                  <c:v>90.19</c:v>
                </c:pt>
                <c:pt idx="3">
                  <c:v>90.02</c:v>
                </c:pt>
                <c:pt idx="4">
                  <c:v>90.87</c:v>
                </c:pt>
              </c:numCache>
            </c:numRef>
          </c:val>
          <c:extLst>
            <c:ext xmlns:c16="http://schemas.microsoft.com/office/drawing/2014/chart" uri="{C3380CC4-5D6E-409C-BE32-E72D297353CC}">
              <c16:uniqueId val="{00000000-DEB1-420E-AC23-CB7356DAEB5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82.65</c:v>
                </c:pt>
                <c:pt idx="1">
                  <c:v>82.55</c:v>
                </c:pt>
                <c:pt idx="2">
                  <c:v>83.55</c:v>
                </c:pt>
                <c:pt idx="3">
                  <c:v>84.48</c:v>
                </c:pt>
                <c:pt idx="4">
                  <c:v>79.22</c:v>
                </c:pt>
              </c:numCache>
            </c:numRef>
          </c:val>
          <c:smooth val="0"/>
          <c:extLst>
            <c:ext xmlns:c16="http://schemas.microsoft.com/office/drawing/2014/chart" uri="{C3380CC4-5D6E-409C-BE32-E72D297353CC}">
              <c16:uniqueId val="{00000001-DEB1-420E-AC23-CB7356DAEB5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145.99</c:v>
                </c:pt>
                <c:pt idx="1">
                  <c:v>151.02000000000001</c:v>
                </c:pt>
                <c:pt idx="2">
                  <c:v>152.54</c:v>
                </c:pt>
                <c:pt idx="3">
                  <c:v>153.57</c:v>
                </c:pt>
                <c:pt idx="4">
                  <c:v>152.47999999999999</c:v>
                </c:pt>
              </c:numCache>
            </c:numRef>
          </c:val>
          <c:extLst>
            <c:ext xmlns:c16="http://schemas.microsoft.com/office/drawing/2014/chart" uri="{C3380CC4-5D6E-409C-BE32-E72D297353CC}">
              <c16:uniqueId val="{00000000-B44D-4061-BDED-4FA6FA33E15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186.3</c:v>
                </c:pt>
                <c:pt idx="1">
                  <c:v>188.38</c:v>
                </c:pt>
                <c:pt idx="2">
                  <c:v>185.98</c:v>
                </c:pt>
                <c:pt idx="3">
                  <c:v>187.11</c:v>
                </c:pt>
                <c:pt idx="4">
                  <c:v>202.47</c:v>
                </c:pt>
              </c:numCache>
            </c:numRef>
          </c:val>
          <c:smooth val="0"/>
          <c:extLst>
            <c:ext xmlns:c16="http://schemas.microsoft.com/office/drawing/2014/chart" uri="{C3380CC4-5D6E-409C-BE32-E72D297353CC}">
              <c16:uniqueId val="{00000001-B44D-4061-BDED-4FA6FA33E15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0"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奈良県　大淀町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Cc2</v>
      </c>
      <c r="X8" s="64"/>
      <c r="Y8" s="64"/>
      <c r="Z8" s="64"/>
      <c r="AA8" s="64"/>
      <c r="AB8" s="64"/>
      <c r="AC8" s="64"/>
      <c r="AD8" s="65" t="str">
        <f>データ!$M$6</f>
        <v>非設置</v>
      </c>
      <c r="AE8" s="65"/>
      <c r="AF8" s="65"/>
      <c r="AG8" s="65"/>
      <c r="AH8" s="65"/>
      <c r="AI8" s="65"/>
      <c r="AJ8" s="65"/>
      <c r="AK8" s="3"/>
      <c r="AL8" s="45">
        <f>データ!S6</f>
        <v>15797</v>
      </c>
      <c r="AM8" s="45"/>
      <c r="AN8" s="45"/>
      <c r="AO8" s="45"/>
      <c r="AP8" s="45"/>
      <c r="AQ8" s="45"/>
      <c r="AR8" s="45"/>
      <c r="AS8" s="45"/>
      <c r="AT8" s="44">
        <f>データ!T6</f>
        <v>38.1</v>
      </c>
      <c r="AU8" s="44"/>
      <c r="AV8" s="44"/>
      <c r="AW8" s="44"/>
      <c r="AX8" s="44"/>
      <c r="AY8" s="44"/>
      <c r="AZ8" s="44"/>
      <c r="BA8" s="44"/>
      <c r="BB8" s="44">
        <f>データ!U6</f>
        <v>414.62</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61.61</v>
      </c>
      <c r="J10" s="44"/>
      <c r="K10" s="44"/>
      <c r="L10" s="44"/>
      <c r="M10" s="44"/>
      <c r="N10" s="44"/>
      <c r="O10" s="44"/>
      <c r="P10" s="44">
        <f>データ!P6</f>
        <v>87.25</v>
      </c>
      <c r="Q10" s="44"/>
      <c r="R10" s="44"/>
      <c r="S10" s="44"/>
      <c r="T10" s="44"/>
      <c r="U10" s="44"/>
      <c r="V10" s="44"/>
      <c r="W10" s="44">
        <f>データ!Q6</f>
        <v>80</v>
      </c>
      <c r="X10" s="44"/>
      <c r="Y10" s="44"/>
      <c r="Z10" s="44"/>
      <c r="AA10" s="44"/>
      <c r="AB10" s="44"/>
      <c r="AC10" s="44"/>
      <c r="AD10" s="45">
        <f>データ!R6</f>
        <v>2787</v>
      </c>
      <c r="AE10" s="45"/>
      <c r="AF10" s="45"/>
      <c r="AG10" s="45"/>
      <c r="AH10" s="45"/>
      <c r="AI10" s="45"/>
      <c r="AJ10" s="45"/>
      <c r="AK10" s="2"/>
      <c r="AL10" s="45">
        <f>データ!V6</f>
        <v>13697</v>
      </c>
      <c r="AM10" s="45"/>
      <c r="AN10" s="45"/>
      <c r="AO10" s="45"/>
      <c r="AP10" s="45"/>
      <c r="AQ10" s="45"/>
      <c r="AR10" s="45"/>
      <c r="AS10" s="45"/>
      <c r="AT10" s="44">
        <f>データ!W6</f>
        <v>4.6900000000000004</v>
      </c>
      <c r="AU10" s="44"/>
      <c r="AV10" s="44"/>
      <c r="AW10" s="44"/>
      <c r="AX10" s="44"/>
      <c r="AY10" s="44"/>
      <c r="AZ10" s="44"/>
      <c r="BA10" s="44"/>
      <c r="BB10" s="44">
        <f>データ!X6</f>
        <v>2920.47</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kIyDoaEWqZDj+1aWJQO8aBqsVCSVRhAQD4txCS6aOTGyBnu8N0/arr/SRyDLFtEZo1DE4bfvpdmdYGFeywuvqw==" saltValue="zf7Jthbh752ewY5aTXjey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294420</v>
      </c>
      <c r="D6" s="19">
        <f t="shared" si="3"/>
        <v>46</v>
      </c>
      <c r="E6" s="19">
        <f t="shared" si="3"/>
        <v>17</v>
      </c>
      <c r="F6" s="19">
        <f t="shared" si="3"/>
        <v>1</v>
      </c>
      <c r="G6" s="19">
        <f t="shared" si="3"/>
        <v>0</v>
      </c>
      <c r="H6" s="19" t="str">
        <f t="shared" si="3"/>
        <v>奈良県　大淀町</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61.61</v>
      </c>
      <c r="P6" s="20">
        <f t="shared" si="3"/>
        <v>87.25</v>
      </c>
      <c r="Q6" s="20">
        <f t="shared" si="3"/>
        <v>80</v>
      </c>
      <c r="R6" s="20">
        <f t="shared" si="3"/>
        <v>2787</v>
      </c>
      <c r="S6" s="20">
        <f t="shared" si="3"/>
        <v>15797</v>
      </c>
      <c r="T6" s="20">
        <f t="shared" si="3"/>
        <v>38.1</v>
      </c>
      <c r="U6" s="20">
        <f t="shared" si="3"/>
        <v>414.62</v>
      </c>
      <c r="V6" s="20">
        <f t="shared" si="3"/>
        <v>13697</v>
      </c>
      <c r="W6" s="20">
        <f t="shared" si="3"/>
        <v>4.6900000000000004</v>
      </c>
      <c r="X6" s="20">
        <f t="shared" si="3"/>
        <v>2920.47</v>
      </c>
      <c r="Y6" s="21">
        <f>IF(Y7="",NA(),Y7)</f>
        <v>100.07</v>
      </c>
      <c r="Z6" s="21">
        <f t="shared" ref="Z6:AH6" si="4">IF(Z7="",NA(),Z7)</f>
        <v>100.65</v>
      </c>
      <c r="AA6" s="21">
        <f t="shared" si="4"/>
        <v>100.51</v>
      </c>
      <c r="AB6" s="21">
        <f t="shared" si="4"/>
        <v>103.26</v>
      </c>
      <c r="AC6" s="21">
        <f t="shared" si="4"/>
        <v>104.49</v>
      </c>
      <c r="AD6" s="21">
        <f t="shared" si="4"/>
        <v>107.21</v>
      </c>
      <c r="AE6" s="21">
        <f t="shared" si="4"/>
        <v>107.08</v>
      </c>
      <c r="AF6" s="21">
        <f t="shared" si="4"/>
        <v>106.08</v>
      </c>
      <c r="AG6" s="21">
        <f t="shared" si="4"/>
        <v>106.87</v>
      </c>
      <c r="AH6" s="21">
        <f t="shared" si="4"/>
        <v>106.45</v>
      </c>
      <c r="AI6" s="20" t="str">
        <f>IF(AI7="","",IF(AI7="-","【-】","【"&amp;SUBSTITUTE(TEXT(AI7,"#,##0.00"),"-","△")&amp;"】"))</f>
        <v>【105.36】</v>
      </c>
      <c r="AJ6" s="20">
        <f>IF(AJ7="",NA(),AJ7)</f>
        <v>0</v>
      </c>
      <c r="AK6" s="20">
        <f t="shared" ref="AK6:AS6" si="5">IF(AK7="",NA(),AK7)</f>
        <v>0</v>
      </c>
      <c r="AL6" s="20">
        <f t="shared" si="5"/>
        <v>0</v>
      </c>
      <c r="AM6" s="20">
        <f t="shared" si="5"/>
        <v>0</v>
      </c>
      <c r="AN6" s="20">
        <f t="shared" si="5"/>
        <v>0</v>
      </c>
      <c r="AO6" s="21">
        <f t="shared" si="5"/>
        <v>43.71</v>
      </c>
      <c r="AP6" s="21">
        <f t="shared" si="5"/>
        <v>45.94</v>
      </c>
      <c r="AQ6" s="21">
        <f t="shared" si="5"/>
        <v>29.34</v>
      </c>
      <c r="AR6" s="21">
        <f t="shared" si="5"/>
        <v>21.73</v>
      </c>
      <c r="AS6" s="21">
        <f t="shared" si="5"/>
        <v>19.96</v>
      </c>
      <c r="AT6" s="20" t="str">
        <f>IF(AT7="","",IF(AT7="-","【-】","【"&amp;SUBSTITUTE(TEXT(AT7,"#,##0.00"),"-","△")&amp;"】"))</f>
        <v>【3.12】</v>
      </c>
      <c r="AU6" s="21">
        <f>IF(AU7="",NA(),AU7)</f>
        <v>42.99</v>
      </c>
      <c r="AV6" s="21">
        <f t="shared" ref="AV6:BD6" si="6">IF(AV7="",NA(),AV7)</f>
        <v>38.04</v>
      </c>
      <c r="AW6" s="21">
        <f t="shared" si="6"/>
        <v>37.659999999999997</v>
      </c>
      <c r="AX6" s="21">
        <f t="shared" si="6"/>
        <v>47.46</v>
      </c>
      <c r="AY6" s="21">
        <f t="shared" si="6"/>
        <v>40.799999999999997</v>
      </c>
      <c r="AZ6" s="21">
        <f t="shared" si="6"/>
        <v>40.67</v>
      </c>
      <c r="BA6" s="21">
        <f t="shared" si="6"/>
        <v>47.7</v>
      </c>
      <c r="BB6" s="21">
        <f t="shared" si="6"/>
        <v>50.59</v>
      </c>
      <c r="BC6" s="21">
        <f t="shared" si="6"/>
        <v>62.37</v>
      </c>
      <c r="BD6" s="21">
        <f t="shared" si="6"/>
        <v>63.88</v>
      </c>
      <c r="BE6" s="20" t="str">
        <f>IF(BE7="","",IF(BE7="-","【-】","【"&amp;SUBSTITUTE(TEXT(BE7,"#,##0.00"),"-","△")&amp;"】"))</f>
        <v>【82.75】</v>
      </c>
      <c r="BF6" s="21">
        <f>IF(BF7="",NA(),BF7)</f>
        <v>1466.71</v>
      </c>
      <c r="BG6" s="21">
        <f t="shared" ref="BG6:BO6" si="7">IF(BG7="",NA(),BG7)</f>
        <v>1291.3</v>
      </c>
      <c r="BH6" s="21">
        <f t="shared" si="7"/>
        <v>1271.55</v>
      </c>
      <c r="BI6" s="21">
        <f t="shared" si="7"/>
        <v>1220.96</v>
      </c>
      <c r="BJ6" s="21">
        <f t="shared" si="7"/>
        <v>1220.6500000000001</v>
      </c>
      <c r="BK6" s="21">
        <f t="shared" si="7"/>
        <v>1050.51</v>
      </c>
      <c r="BL6" s="21">
        <f t="shared" si="7"/>
        <v>1102.01</v>
      </c>
      <c r="BM6" s="21">
        <f t="shared" si="7"/>
        <v>987.36</v>
      </c>
      <c r="BN6" s="21">
        <f t="shared" si="7"/>
        <v>1042.77</v>
      </c>
      <c r="BO6" s="21">
        <f t="shared" si="7"/>
        <v>943.46</v>
      </c>
      <c r="BP6" s="20" t="str">
        <f>IF(BP7="","",IF(BP7="-","【-】","【"&amp;SUBSTITUTE(TEXT(BP7,"#,##0.00"),"-","△")&amp;"】"))</f>
        <v>【602.56】</v>
      </c>
      <c r="BQ6" s="21">
        <f>IF(BQ7="",NA(),BQ7)</f>
        <v>94.95</v>
      </c>
      <c r="BR6" s="21">
        <f t="shared" ref="BR6:BZ6" si="8">IF(BR7="",NA(),BR7)</f>
        <v>91.97</v>
      </c>
      <c r="BS6" s="21">
        <f t="shared" si="8"/>
        <v>90.19</v>
      </c>
      <c r="BT6" s="21">
        <f t="shared" si="8"/>
        <v>90.02</v>
      </c>
      <c r="BU6" s="21">
        <f t="shared" si="8"/>
        <v>90.87</v>
      </c>
      <c r="BV6" s="21">
        <f t="shared" si="8"/>
        <v>82.65</v>
      </c>
      <c r="BW6" s="21">
        <f t="shared" si="8"/>
        <v>82.55</v>
      </c>
      <c r="BX6" s="21">
        <f t="shared" si="8"/>
        <v>83.55</v>
      </c>
      <c r="BY6" s="21">
        <f t="shared" si="8"/>
        <v>84.48</v>
      </c>
      <c r="BZ6" s="21">
        <f t="shared" si="8"/>
        <v>79.22</v>
      </c>
      <c r="CA6" s="20" t="str">
        <f>IF(CA7="","",IF(CA7="-","【-】","【"&amp;SUBSTITUTE(TEXT(CA7,"#,##0.00"),"-","△")&amp;"】"))</f>
        <v>【97.94】</v>
      </c>
      <c r="CB6" s="21">
        <f>IF(CB7="",NA(),CB7)</f>
        <v>145.99</v>
      </c>
      <c r="CC6" s="21">
        <f t="shared" ref="CC6:CK6" si="9">IF(CC7="",NA(),CC7)</f>
        <v>151.02000000000001</v>
      </c>
      <c r="CD6" s="21">
        <f t="shared" si="9"/>
        <v>152.54</v>
      </c>
      <c r="CE6" s="21">
        <f t="shared" si="9"/>
        <v>153.57</v>
      </c>
      <c r="CF6" s="21">
        <f t="shared" si="9"/>
        <v>152.47999999999999</v>
      </c>
      <c r="CG6" s="21">
        <f t="shared" si="9"/>
        <v>186.3</v>
      </c>
      <c r="CH6" s="21">
        <f t="shared" si="9"/>
        <v>188.38</v>
      </c>
      <c r="CI6" s="21">
        <f t="shared" si="9"/>
        <v>185.98</v>
      </c>
      <c r="CJ6" s="21">
        <f t="shared" si="9"/>
        <v>187.11</v>
      </c>
      <c r="CK6" s="21">
        <f t="shared" si="9"/>
        <v>202.47</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50.53</v>
      </c>
      <c r="CS6" s="21">
        <f t="shared" si="10"/>
        <v>51.42</v>
      </c>
      <c r="CT6" s="21">
        <f t="shared" si="10"/>
        <v>48.95</v>
      </c>
      <c r="CU6" s="21">
        <f t="shared" si="10"/>
        <v>49.28</v>
      </c>
      <c r="CV6" s="21">
        <f t="shared" si="10"/>
        <v>50.62</v>
      </c>
      <c r="CW6" s="20" t="str">
        <f>IF(CW7="","",IF(CW7="-","【-】","【"&amp;SUBSTITUTE(TEXT(CW7,"#,##0.00"),"-","△")&amp;"】"))</f>
        <v>【60.13】</v>
      </c>
      <c r="CX6" s="21">
        <f>IF(CX7="",NA(),CX7)</f>
        <v>87.47</v>
      </c>
      <c r="CY6" s="21">
        <f t="shared" ref="CY6:DG6" si="11">IF(CY7="",NA(),CY7)</f>
        <v>87.59</v>
      </c>
      <c r="CZ6" s="21">
        <f t="shared" si="11"/>
        <v>87.56</v>
      </c>
      <c r="DA6" s="21">
        <f t="shared" si="11"/>
        <v>87.61</v>
      </c>
      <c r="DB6" s="21">
        <f t="shared" si="11"/>
        <v>90.17</v>
      </c>
      <c r="DC6" s="21">
        <f t="shared" si="11"/>
        <v>82.08</v>
      </c>
      <c r="DD6" s="21">
        <f t="shared" si="11"/>
        <v>81.34</v>
      </c>
      <c r="DE6" s="21">
        <f t="shared" si="11"/>
        <v>81.14</v>
      </c>
      <c r="DF6" s="21">
        <f t="shared" si="11"/>
        <v>79.7</v>
      </c>
      <c r="DG6" s="21">
        <f t="shared" si="11"/>
        <v>79</v>
      </c>
      <c r="DH6" s="20" t="str">
        <f>IF(DH7="","",IF(DH7="-","【-】","【"&amp;SUBSTITUTE(TEXT(DH7,"#,##0.00"),"-","△")&amp;"】"))</f>
        <v>【96.00】</v>
      </c>
      <c r="DI6" s="21">
        <f>IF(DI7="",NA(),DI7)</f>
        <v>16.04</v>
      </c>
      <c r="DJ6" s="21">
        <f t="shared" ref="DJ6:DR6" si="12">IF(DJ7="",NA(),DJ7)</f>
        <v>18.329999999999998</v>
      </c>
      <c r="DK6" s="21">
        <f t="shared" si="12"/>
        <v>20.6</v>
      </c>
      <c r="DL6" s="21">
        <f t="shared" si="12"/>
        <v>22.74</v>
      </c>
      <c r="DM6" s="21">
        <f t="shared" si="12"/>
        <v>24.89</v>
      </c>
      <c r="DN6" s="21">
        <f t="shared" si="12"/>
        <v>12.7</v>
      </c>
      <c r="DO6" s="21">
        <f t="shared" si="12"/>
        <v>14.65</v>
      </c>
      <c r="DP6" s="21">
        <f t="shared" si="12"/>
        <v>16.11</v>
      </c>
      <c r="DQ6" s="21">
        <f t="shared" si="12"/>
        <v>17.05</v>
      </c>
      <c r="DR6" s="21">
        <f t="shared" si="12"/>
        <v>17.62</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1">
        <f t="shared" si="13"/>
        <v>0.1</v>
      </c>
      <c r="EA6" s="21">
        <f t="shared" si="13"/>
        <v>0.17</v>
      </c>
      <c r="EB6" s="21">
        <f t="shared" si="13"/>
        <v>0.22</v>
      </c>
      <c r="EC6" s="21">
        <f t="shared" si="13"/>
        <v>0.18</v>
      </c>
      <c r="ED6" s="20" t="str">
        <f>IF(ED7="","",IF(ED7="-","【-】","【"&amp;SUBSTITUTE(TEXT(ED7,"#,##0.00"),"-","△")&amp;"】"))</f>
        <v>【9.46】</v>
      </c>
      <c r="EE6" s="20">
        <f>IF(EE7="",NA(),EE7)</f>
        <v>0</v>
      </c>
      <c r="EF6" s="20">
        <f t="shared" ref="EF6:EN6" si="14">IF(EF7="",NA(),EF7)</f>
        <v>0</v>
      </c>
      <c r="EG6" s="20">
        <f t="shared" si="14"/>
        <v>0</v>
      </c>
      <c r="EH6" s="20">
        <f t="shared" si="14"/>
        <v>0</v>
      </c>
      <c r="EI6" s="20">
        <f t="shared" si="14"/>
        <v>0</v>
      </c>
      <c r="EJ6" s="21">
        <f t="shared" si="14"/>
        <v>1.65</v>
      </c>
      <c r="EK6" s="21">
        <f t="shared" si="14"/>
        <v>0.14000000000000001</v>
      </c>
      <c r="EL6" s="21">
        <f t="shared" si="14"/>
        <v>0.08</v>
      </c>
      <c r="EM6" s="21">
        <f t="shared" si="14"/>
        <v>0.57999999999999996</v>
      </c>
      <c r="EN6" s="21">
        <f t="shared" si="14"/>
        <v>0.09</v>
      </c>
      <c r="EO6" s="20" t="str">
        <f>IF(EO7="","",IF(EO7="-","【-】","【"&amp;SUBSTITUTE(TEXT(EO7,"#,##0.00"),"-","△")&amp;"】"))</f>
        <v>【0.19】</v>
      </c>
    </row>
    <row r="7" spans="1:148" s="22" customFormat="1" x14ac:dyDescent="0.15">
      <c r="A7" s="14"/>
      <c r="B7" s="23">
        <v>2024</v>
      </c>
      <c r="C7" s="23">
        <v>294420</v>
      </c>
      <c r="D7" s="23">
        <v>46</v>
      </c>
      <c r="E7" s="23">
        <v>17</v>
      </c>
      <c r="F7" s="23">
        <v>1</v>
      </c>
      <c r="G7" s="23">
        <v>0</v>
      </c>
      <c r="H7" s="23" t="s">
        <v>96</v>
      </c>
      <c r="I7" s="23" t="s">
        <v>97</v>
      </c>
      <c r="J7" s="23" t="s">
        <v>98</v>
      </c>
      <c r="K7" s="23" t="s">
        <v>99</v>
      </c>
      <c r="L7" s="23" t="s">
        <v>100</v>
      </c>
      <c r="M7" s="23" t="s">
        <v>101</v>
      </c>
      <c r="N7" s="24" t="s">
        <v>102</v>
      </c>
      <c r="O7" s="24">
        <v>61.61</v>
      </c>
      <c r="P7" s="24">
        <v>87.25</v>
      </c>
      <c r="Q7" s="24">
        <v>80</v>
      </c>
      <c r="R7" s="24">
        <v>2787</v>
      </c>
      <c r="S7" s="24">
        <v>15797</v>
      </c>
      <c r="T7" s="24">
        <v>38.1</v>
      </c>
      <c r="U7" s="24">
        <v>414.62</v>
      </c>
      <c r="V7" s="24">
        <v>13697</v>
      </c>
      <c r="W7" s="24">
        <v>4.6900000000000004</v>
      </c>
      <c r="X7" s="24">
        <v>2920.47</v>
      </c>
      <c r="Y7" s="24">
        <v>100.07</v>
      </c>
      <c r="Z7" s="24">
        <v>100.65</v>
      </c>
      <c r="AA7" s="24">
        <v>100.51</v>
      </c>
      <c r="AB7" s="24">
        <v>103.26</v>
      </c>
      <c r="AC7" s="24">
        <v>104.49</v>
      </c>
      <c r="AD7" s="24">
        <v>107.21</v>
      </c>
      <c r="AE7" s="24">
        <v>107.08</v>
      </c>
      <c r="AF7" s="24">
        <v>106.08</v>
      </c>
      <c r="AG7" s="24">
        <v>106.87</v>
      </c>
      <c r="AH7" s="24">
        <v>106.45</v>
      </c>
      <c r="AI7" s="24">
        <v>105.36</v>
      </c>
      <c r="AJ7" s="24">
        <v>0</v>
      </c>
      <c r="AK7" s="24">
        <v>0</v>
      </c>
      <c r="AL7" s="24">
        <v>0</v>
      </c>
      <c r="AM7" s="24">
        <v>0</v>
      </c>
      <c r="AN7" s="24">
        <v>0</v>
      </c>
      <c r="AO7" s="24">
        <v>43.71</v>
      </c>
      <c r="AP7" s="24">
        <v>45.94</v>
      </c>
      <c r="AQ7" s="24">
        <v>29.34</v>
      </c>
      <c r="AR7" s="24">
        <v>21.73</v>
      </c>
      <c r="AS7" s="24">
        <v>19.96</v>
      </c>
      <c r="AT7" s="24">
        <v>3.12</v>
      </c>
      <c r="AU7" s="24">
        <v>42.99</v>
      </c>
      <c r="AV7" s="24">
        <v>38.04</v>
      </c>
      <c r="AW7" s="24">
        <v>37.659999999999997</v>
      </c>
      <c r="AX7" s="24">
        <v>47.46</v>
      </c>
      <c r="AY7" s="24">
        <v>40.799999999999997</v>
      </c>
      <c r="AZ7" s="24">
        <v>40.67</v>
      </c>
      <c r="BA7" s="24">
        <v>47.7</v>
      </c>
      <c r="BB7" s="24">
        <v>50.59</v>
      </c>
      <c r="BC7" s="24">
        <v>62.37</v>
      </c>
      <c r="BD7" s="24">
        <v>63.88</v>
      </c>
      <c r="BE7" s="24">
        <v>82.75</v>
      </c>
      <c r="BF7" s="24">
        <v>1466.71</v>
      </c>
      <c r="BG7" s="24">
        <v>1291.3</v>
      </c>
      <c r="BH7" s="24">
        <v>1271.55</v>
      </c>
      <c r="BI7" s="24">
        <v>1220.96</v>
      </c>
      <c r="BJ7" s="24">
        <v>1220.6500000000001</v>
      </c>
      <c r="BK7" s="24">
        <v>1050.51</v>
      </c>
      <c r="BL7" s="24">
        <v>1102.01</v>
      </c>
      <c r="BM7" s="24">
        <v>987.36</v>
      </c>
      <c r="BN7" s="24">
        <v>1042.77</v>
      </c>
      <c r="BO7" s="24">
        <v>943.46</v>
      </c>
      <c r="BP7" s="24">
        <v>602.55999999999995</v>
      </c>
      <c r="BQ7" s="24">
        <v>94.95</v>
      </c>
      <c r="BR7" s="24">
        <v>91.97</v>
      </c>
      <c r="BS7" s="24">
        <v>90.19</v>
      </c>
      <c r="BT7" s="24">
        <v>90.02</v>
      </c>
      <c r="BU7" s="24">
        <v>90.87</v>
      </c>
      <c r="BV7" s="24">
        <v>82.65</v>
      </c>
      <c r="BW7" s="24">
        <v>82.55</v>
      </c>
      <c r="BX7" s="24">
        <v>83.55</v>
      </c>
      <c r="BY7" s="24">
        <v>84.48</v>
      </c>
      <c r="BZ7" s="24">
        <v>79.22</v>
      </c>
      <c r="CA7" s="24">
        <v>97.94</v>
      </c>
      <c r="CB7" s="24">
        <v>145.99</v>
      </c>
      <c r="CC7" s="24">
        <v>151.02000000000001</v>
      </c>
      <c r="CD7" s="24">
        <v>152.54</v>
      </c>
      <c r="CE7" s="24">
        <v>153.57</v>
      </c>
      <c r="CF7" s="24">
        <v>152.47999999999999</v>
      </c>
      <c r="CG7" s="24">
        <v>186.3</v>
      </c>
      <c r="CH7" s="24">
        <v>188.38</v>
      </c>
      <c r="CI7" s="24">
        <v>185.98</v>
      </c>
      <c r="CJ7" s="24">
        <v>187.11</v>
      </c>
      <c r="CK7" s="24">
        <v>202.47</v>
      </c>
      <c r="CL7" s="24">
        <v>140.97999999999999</v>
      </c>
      <c r="CM7" s="24" t="s">
        <v>102</v>
      </c>
      <c r="CN7" s="24" t="s">
        <v>102</v>
      </c>
      <c r="CO7" s="24" t="s">
        <v>102</v>
      </c>
      <c r="CP7" s="24" t="s">
        <v>102</v>
      </c>
      <c r="CQ7" s="24" t="s">
        <v>102</v>
      </c>
      <c r="CR7" s="24">
        <v>50.53</v>
      </c>
      <c r="CS7" s="24">
        <v>51.42</v>
      </c>
      <c r="CT7" s="24">
        <v>48.95</v>
      </c>
      <c r="CU7" s="24">
        <v>49.28</v>
      </c>
      <c r="CV7" s="24">
        <v>50.62</v>
      </c>
      <c r="CW7" s="24">
        <v>60.13</v>
      </c>
      <c r="CX7" s="24">
        <v>87.47</v>
      </c>
      <c r="CY7" s="24">
        <v>87.59</v>
      </c>
      <c r="CZ7" s="24">
        <v>87.56</v>
      </c>
      <c r="DA7" s="24">
        <v>87.61</v>
      </c>
      <c r="DB7" s="24">
        <v>90.17</v>
      </c>
      <c r="DC7" s="24">
        <v>82.08</v>
      </c>
      <c r="DD7" s="24">
        <v>81.34</v>
      </c>
      <c r="DE7" s="24">
        <v>81.14</v>
      </c>
      <c r="DF7" s="24">
        <v>79.7</v>
      </c>
      <c r="DG7" s="24">
        <v>79</v>
      </c>
      <c r="DH7" s="24">
        <v>96</v>
      </c>
      <c r="DI7" s="24">
        <v>16.04</v>
      </c>
      <c r="DJ7" s="24">
        <v>18.329999999999998</v>
      </c>
      <c r="DK7" s="24">
        <v>20.6</v>
      </c>
      <c r="DL7" s="24">
        <v>22.74</v>
      </c>
      <c r="DM7" s="24">
        <v>24.89</v>
      </c>
      <c r="DN7" s="24">
        <v>12.7</v>
      </c>
      <c r="DO7" s="24">
        <v>14.65</v>
      </c>
      <c r="DP7" s="24">
        <v>16.11</v>
      </c>
      <c r="DQ7" s="24">
        <v>17.05</v>
      </c>
      <c r="DR7" s="24">
        <v>17.62</v>
      </c>
      <c r="DS7" s="24">
        <v>42.2</v>
      </c>
      <c r="DT7" s="24">
        <v>0</v>
      </c>
      <c r="DU7" s="24">
        <v>0</v>
      </c>
      <c r="DV7" s="24">
        <v>0</v>
      </c>
      <c r="DW7" s="24">
        <v>0</v>
      </c>
      <c r="DX7" s="24">
        <v>0</v>
      </c>
      <c r="DY7" s="24">
        <v>0</v>
      </c>
      <c r="DZ7" s="24">
        <v>0.1</v>
      </c>
      <c r="EA7" s="24">
        <v>0.17</v>
      </c>
      <c r="EB7" s="24">
        <v>0.22</v>
      </c>
      <c r="EC7" s="24">
        <v>0.18</v>
      </c>
      <c r="ED7" s="24">
        <v>9.4600000000000009</v>
      </c>
      <c r="EE7" s="24">
        <v>0</v>
      </c>
      <c r="EF7" s="24">
        <v>0</v>
      </c>
      <c r="EG7" s="24">
        <v>0</v>
      </c>
      <c r="EH7" s="24">
        <v>0</v>
      </c>
      <c r="EI7" s="24">
        <v>0</v>
      </c>
      <c r="EJ7" s="24">
        <v>1.65</v>
      </c>
      <c r="EK7" s="24">
        <v>0.14000000000000001</v>
      </c>
      <c r="EL7" s="24">
        <v>0.08</v>
      </c>
      <c r="EM7" s="24">
        <v>0.57999999999999996</v>
      </c>
      <c r="EN7" s="24">
        <v>0.09</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OY034004</cp:lastModifiedBy>
  <cp:lastPrinted>2026-01-20T05:52:15Z</cp:lastPrinted>
  <dcterms:created xsi:type="dcterms:W3CDTF">2025-12-23T06:03:56Z</dcterms:created>
  <dcterms:modified xsi:type="dcterms:W3CDTF">2026-01-26T01:40:08Z</dcterms:modified>
  <cp:category/>
</cp:coreProperties>
</file>