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031151\Desktop\H28経営比較分析表\提出\"/>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W10" i="4"/>
  <c r="P10" i="4"/>
  <c r="BB8" i="4"/>
  <c r="AT8" i="4"/>
  <c r="W8" i="4"/>
  <c r="B6"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<sst xmlns="http://schemas.openxmlformats.org/spreadsheetml/2006/main" count="282" uniqueCount="123">
  <si>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</si>
  <si>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</si>
  <si>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</si>
  <si>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</si>
  <si>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</si>
  <si>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</si>
  <si>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</si>
  <si>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</si>
  <si>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</si>
  <si>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</si>
  <si>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</si>
  <si>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</si>
  <si>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</si>
  <si>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</si>
  <si>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</si>
  <si>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</si>
  <si>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</si>
  <si>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</si>
  <si>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</si>
  <si>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</si>
  <si>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</si>
  <si>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</si>
  <si>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</si>
  <si>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</si>
  <si>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</si>
  <si>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</si>
  <si>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</si>
  <si>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</si>
  <si>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</si>
  <si>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</si>
  <si>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</si>
  <si>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</si>
  <si>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</si>
  <si>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</si>
  <si>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</si>
  <si>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</si>
  <si>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</si>
  <si>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</si>
  <si>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</si>
  <si>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</si>
  <si>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</si>
  <si>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</si>
  <si>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</si>
  <si>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</si>
  <si>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</si>
  <si>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</si>
  <si>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</si>
  <si>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</si>
  <si>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</si>
  <si>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</si>
  <si>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</si>
  <si>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</si>
  <si>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</si>
  <si>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</si>
  <si>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</si>
  <si>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</si>
  <si>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</si>
  <si>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</si>
  <si>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</si>
  <si>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</si>
  <si>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</si>
  <si>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</si>
  <si>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</si>
  <si>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</si>
  <si>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</si>
  <si>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</si>
  <si>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</si>
  <si>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</si>
  <si>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</si>
  <si>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</si>
  <si>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</si>
  <si>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</si>
  <si>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</si>
  <si>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</si>
  <si>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</si>
  <si>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</si>
  <si>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</si>
  <si>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</si>
  <si>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</si>
  <si>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</si>
  <si>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</si>
  <si>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</si>
  <si>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</si>
  <si>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</si>
  <si>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</si>
  <si>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</si>
  <si>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</si>
  <si>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</si>
  <si>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</si>
  <si>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</si>
  <si>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</si>
  <si>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</si>
  <si>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</si>
  <si>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</si>
  <si>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</si>
  <si>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</si>
  <si>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</si>
  <si>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</si>
  <si>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</si>
  <si>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</si>
  <si>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</si>
  <si>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</si>
  <si>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</si>
  <si>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</si>
  <si>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</si>
  <si>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</si>
  <si>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</si>
  <si>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</si>
  <si>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大淀町</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</si>
  <si>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</si>
  <si>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</si>
  <si>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</si>
  <si>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</si>
  <si>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</si>
  <si>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</si>
  <si>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</si>
  <si>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</si>
  <si>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</si>
  <si>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</si>
  <si>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について、前年度より4.29ポイント減少しているが、前年度に計上した基金収入が皆減となったことで事業全体としての収益が減少したことが主な要因である。しかしながら、当年度に水道事業との組織統合を行い、経費の削減等を図れたことにより、昨年度に引き続き単年度黒字となり、これに伴い生じた利益剰余金を過年度の累積欠損金に埋め合わせたことで、②累積欠損金比率も9.39ポイントの減少となった。
・⑥汚水処理原価について、前年度より62.89円減少しているが、主な要因として、④企業債残高対事業規模比率が減少したことにも表れているように、企業債残高の減少により支払利息も減少したこと及び水道事業との組織統合により費用の削減を図れたことが挙げられる。このことにより、⑤経費回収率についても、前年度より31.22ポイント改善し、健全な経営の目安となる100％を超えることとなった。
※本事業は平成26年度に企業会計に移行しているため、平成25年度以前のデータは無し。
※⑦施設利用率が0％であるのは、奈良県流域下水道に接続することで終末処理を行っているためである。</t>
    <rPh sb="26" eb="27">
      <t>ゲン</t>
    </rPh>
    <rPh sb="27" eb="28">
      <t>ショウ</t>
    </rPh>
    <rPh sb="56" eb="58">
      <t>ジギョウ</t>
    </rPh>
    <rPh sb="58" eb="60">
      <t>ゼンタイ</t>
    </rPh>
    <rPh sb="89" eb="90">
      <t>トウ</t>
    </rPh>
    <rPh sb="90" eb="92">
      <t>ネンド</t>
    </rPh>
    <rPh sb="93" eb="95">
      <t>スイドウ</t>
    </rPh>
    <rPh sb="95" eb="97">
      <t>ジギョウ</t>
    </rPh>
    <rPh sb="99" eb="101">
      <t>ソシキ</t>
    </rPh>
    <rPh sb="101" eb="103">
      <t>トウゴウ</t>
    </rPh>
    <rPh sb="104" eb="105">
      <t>オコナ</t>
    </rPh>
    <rPh sb="107" eb="109">
      <t>ケイヒ</t>
    </rPh>
    <rPh sb="110" eb="113">
      <t>サクゲントウ</t>
    </rPh>
    <rPh sb="114" eb="115">
      <t>ハカ</t>
    </rPh>
    <rPh sb="123" eb="126">
      <t>サクネンド</t>
    </rPh>
    <rPh sb="127" eb="128">
      <t>ヒ</t>
    </rPh>
    <rPh sb="129" eb="130">
      <t>ツヅ</t>
    </rPh>
    <rPh sb="131" eb="134">
      <t>タンネンド</t>
    </rPh>
    <rPh sb="134" eb="136">
      <t>クロジ</t>
    </rPh>
    <rPh sb="143" eb="144">
      <t>トモナ</t>
    </rPh>
    <rPh sb="295" eb="296">
      <t>オヨ</t>
    </rPh>
    <rPh sb="322" eb="323">
      <t>ア</t>
    </rPh>
    <rPh sb="337" eb="339">
      <t>ケイヒ</t>
    </rPh>
    <rPh sb="339" eb="341">
      <t>カイシュウ</t>
    </rPh>
    <rPh sb="341" eb="342">
      <t>リツ</t>
    </rPh>
    <rPh sb="348" eb="351">
      <t>ゼンネンド</t>
    </rPh>
    <rPh sb="362" eb="364">
      <t>カイゼン</t>
    </rPh>
    <rPh sb="366" eb="368">
      <t>ケンゼン</t>
    </rPh>
    <rPh sb="369" eb="371">
      <t>ケイエイ</t>
    </rPh>
    <rPh sb="372" eb="374">
      <t>メヤス</t>
    </rPh>
    <rPh sb="382" eb="383">
      <t>コ</t>
    </rPh>
    <phoneticPr fontId="7"/>
  </si>
  <si>
    <t>・本事業は供用開始後14年を経過しているが、保有資産の大部分が管渠であり、耐用年数は50年を見込んでいるため現在老朽化の度合いは非常に低い。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※本事業は平成26年度に企業会計に移行しているため、平成25年度以前のデータは無し。</t>
    <rPh sb="1" eb="2">
      <t>ホン</t>
    </rPh>
    <rPh sb="2" eb="4">
      <t>ジギョウ</t>
    </rPh>
    <rPh sb="5" eb="7">
      <t>キョウヨウ</t>
    </rPh>
    <rPh sb="7" eb="10">
      <t>カイシゴ</t>
    </rPh>
    <rPh sb="12" eb="13">
      <t>ネン</t>
    </rPh>
    <rPh sb="14" eb="16">
      <t>ケイカ</t>
    </rPh>
    <rPh sb="22" eb="24">
      <t>ホユウ</t>
    </rPh>
    <rPh sb="24" eb="26">
      <t>シサン</t>
    </rPh>
    <rPh sb="27" eb="30">
      <t>ダイブブン</t>
    </rPh>
    <rPh sb="31" eb="32">
      <t>カン</t>
    </rPh>
    <rPh sb="32" eb="33">
      <t>キョ</t>
    </rPh>
    <rPh sb="54" eb="56">
      <t>ゲンザイ</t>
    </rPh>
    <rPh sb="56" eb="59">
      <t>ロウキュウカ</t>
    </rPh>
    <rPh sb="60" eb="62">
      <t>ドア</t>
    </rPh>
    <rPh sb="64" eb="66">
      <t>ヒジョウ</t>
    </rPh>
    <rPh sb="67" eb="68">
      <t>ヒク</t>
    </rPh>
    <rPh sb="74" eb="76">
      <t>ユウケイ</t>
    </rPh>
    <rPh sb="76" eb="78">
      <t>コテイ</t>
    </rPh>
    <rPh sb="78" eb="80">
      <t>シサン</t>
    </rPh>
    <rPh sb="80" eb="82">
      <t>ゲンカ</t>
    </rPh>
    <rPh sb="82" eb="84">
      <t>ショウキャク</t>
    </rPh>
    <rPh sb="84" eb="85">
      <t>リツ</t>
    </rPh>
    <rPh sb="86" eb="88">
      <t>ヒジョウ</t>
    </rPh>
    <rPh sb="89" eb="90">
      <t>ヒク</t>
    </rPh>
    <rPh sb="93" eb="94">
      <t>ホン</t>
    </rPh>
    <rPh sb="94" eb="96">
      <t>ジギョウ</t>
    </rPh>
    <rPh sb="117" eb="119">
      <t>コンゴ</t>
    </rPh>
    <rPh sb="119" eb="121">
      <t>ゲンカ</t>
    </rPh>
    <rPh sb="121" eb="123">
      <t>ショウキャク</t>
    </rPh>
    <rPh sb="123" eb="124">
      <t>ヒ</t>
    </rPh>
    <rPh sb="125" eb="128">
      <t>ドウテイド</t>
    </rPh>
    <rPh sb="129" eb="131">
      <t>スイイ</t>
    </rPh>
    <rPh sb="144" eb="145">
      <t>ム</t>
    </rPh>
    <rPh sb="147" eb="148">
      <t>スウ</t>
    </rPh>
    <rPh sb="148" eb="151">
      <t>ジュウネンカン</t>
    </rPh>
    <rPh sb="151" eb="153">
      <t>ゾウカ</t>
    </rPh>
    <rPh sb="157" eb="159">
      <t>ケイコウ</t>
    </rPh>
    <rPh sb="163" eb="164">
      <t>カンガ</t>
    </rPh>
    <phoneticPr fontId="7"/>
  </si>
  <si>
    <t>・前年度と比較すると、経営状況は改善されているものの、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rPh sb="50" eb="51">
      <t>トウ</t>
    </rPh>
    <rPh sb="52" eb="54">
      <t>ヒヨウ</t>
    </rPh>
    <rPh sb="55" eb="56">
      <t>ヨコ</t>
    </rPh>
    <rPh sb="59" eb="61">
      <t>スイイ</t>
    </rPh>
    <rPh sb="75" eb="76">
      <t>タイ</t>
    </rPh>
    <rPh sb="78" eb="80">
      <t>ジンコウ</t>
    </rPh>
    <rPh sb="80" eb="82">
      <t>ゲンショウ</t>
    </rPh>
    <rPh sb="82" eb="83">
      <t>トウ</t>
    </rPh>
    <rPh sb="84" eb="85">
      <t>トモナ</t>
    </rPh>
    <rPh sb="89" eb="91">
      <t>シュウニュウ</t>
    </rPh>
    <rPh sb="92" eb="94">
      <t>ゲンショウ</t>
    </rPh>
    <rPh sb="101" eb="103">
      <t>ケネン</t>
    </rPh>
    <rPh sb="112" eb="113">
      <t>ヒ</t>
    </rPh>
    <rPh sb="114" eb="115">
      <t>ツヅ</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</si>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</sst>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E1-4FE1-9103-6E73D278F1B5}"/>
            </c:ext>
          </c:extLst>
        </c:ser>
        <c:dLbls>
          <c:showLegendKey val="0"/>
          <c:showVal val="0"/>
          <c:showCatName val="0"/>
          <c:showSerName val="0"/>
          <c:showPercent val="0"/>
          <c:showBubbleSize val="0"/>
        </c:dLbls>
        <c:gapWidth val="150"/>
        <c:axId val="100260480"/>
        <c:axId val="10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0.26</c:v>
                </c:pt>
                <c:pt idx="4">
                  <c:v>0.13</c:v>
                </c:pt>
              </c:numCache>
            </c:numRef>
          </c:val>
          <c:smooth val="0"/>
          <c:extLst>
            <c:ext xmlns:c16="http://schemas.microsoft.com/office/drawing/2014/chart" uri="{C3380CC4-5D6E-409C-BE32-E72D297353CC}">
              <c16:uniqueId val="{00000001-B3E1-4FE1-9103-6E73D278F1B5}"/>
            </c:ext>
          </c:extLst>
        </c:ser>
        <c:dLbls>
          <c:showLegendKey val="0"/>
          <c:showVal val="0"/>
          <c:showCatName val="0"/>
          <c:showSerName val="0"/>
          <c:showPercent val="0"/>
          <c:showBubbleSize val="0"/>
        </c:dLbls>
        <c:marker val="1"/>
        <c:smooth val="0"/>
        <c:axId val="100260480"/>
        <c:axId val="100270848"/>
      </c:lineChart>
      <c:dateAx>
        <c:axId val="100260480"/>
        <c:scaling>
          <c:orientation val="minMax"/>
        </c:scaling>
        <c:delete val="1"/>
        <c:axPos val="b"/>
        <c:numFmt formatCode="ge" sourceLinked="1"/>
        <c:majorTickMark val="none"/>
        <c:minorTickMark val="none"/>
        <c:tickLblPos val="none"/>
        <c:crossAx val="100270848"/>
        <c:crosses val="autoZero"/>
        <c:auto val="1"/>
        <c:lblOffset val="100"/>
        <c:baseTimeUnit val="years"/>
      </c:dateAx>
      <c:valAx>
        <c:axId val="10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A4-431C-B0B0-1C27A4E73A2D}"/>
            </c:ext>
          </c:extLst>
        </c:ser>
        <c:dLbls>
          <c:showLegendKey val="0"/>
          <c:showVal val="0"/>
          <c:showCatName val="0"/>
          <c:showSerName val="0"/>
          <c:showPercent val="0"/>
          <c:showBubbleSize val="0"/>
        </c:dLbls>
        <c:gapWidth val="150"/>
        <c:axId val="131559424"/>
        <c:axId val="131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34.74</c:v>
                </c:pt>
                <c:pt idx="3">
                  <c:v>36.65</c:v>
                </c:pt>
                <c:pt idx="4">
                  <c:v>37.72</c:v>
                </c:pt>
              </c:numCache>
            </c:numRef>
          </c:val>
          <c:smooth val="0"/>
          <c:extLst>
            <c:ext xmlns:c16="http://schemas.microsoft.com/office/drawing/2014/chart" uri="{C3380CC4-5D6E-409C-BE32-E72D297353CC}">
              <c16:uniqueId val="{00000001-9BA4-431C-B0B0-1C27A4E73A2D}"/>
            </c:ext>
          </c:extLst>
        </c:ser>
        <c:dLbls>
          <c:showLegendKey val="0"/>
          <c:showVal val="0"/>
          <c:showCatName val="0"/>
          <c:showSerName val="0"/>
          <c:showPercent val="0"/>
          <c:showBubbleSize val="0"/>
        </c:dLbls>
        <c:marker val="1"/>
        <c:smooth val="0"/>
        <c:axId val="131559424"/>
        <c:axId val="131561344"/>
      </c:lineChart>
      <c:dateAx>
        <c:axId val="131559424"/>
        <c:scaling>
          <c:orientation val="minMax"/>
        </c:scaling>
        <c:delete val="1"/>
        <c:axPos val="b"/>
        <c:numFmt formatCode="ge" sourceLinked="1"/>
        <c:majorTickMark val="none"/>
        <c:minorTickMark val="none"/>
        <c:tickLblPos val="none"/>
        <c:crossAx val="131561344"/>
        <c:crosses val="autoZero"/>
        <c:auto val="1"/>
        <c:lblOffset val="100"/>
        <c:baseTimeUnit val="years"/>
      </c:dateAx>
      <c:valAx>
        <c:axId val="131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79.12</c:v>
                </c:pt>
                <c:pt idx="3">
                  <c:v>79.12</c:v>
                </c:pt>
                <c:pt idx="4">
                  <c:v>79.12</c:v>
                </c:pt>
              </c:numCache>
            </c:numRef>
          </c:val>
          <c:extLst>
            <c:ext xmlns:c16="http://schemas.microsoft.com/office/drawing/2014/chart" uri="{C3380CC4-5D6E-409C-BE32-E72D297353CC}">
              <c16:uniqueId val="{00000000-CCCB-4ABB-9A72-AF944F64BF87}"/>
            </c:ext>
          </c:extLst>
        </c:ser>
        <c:dLbls>
          <c:showLegendKey val="0"/>
          <c:showVal val="0"/>
          <c:showCatName val="0"/>
          <c:showSerName val="0"/>
          <c:showPercent val="0"/>
          <c:showBubbleSize val="0"/>
        </c:dLbls>
        <c:gapWidth val="150"/>
        <c:axId val="131571072"/>
        <c:axId val="1315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70.14</c:v>
                </c:pt>
                <c:pt idx="3">
                  <c:v>68.83</c:v>
                </c:pt>
                <c:pt idx="4">
                  <c:v>68.459999999999994</c:v>
                </c:pt>
              </c:numCache>
            </c:numRef>
          </c:val>
          <c:smooth val="0"/>
          <c:extLst>
            <c:ext xmlns:c16="http://schemas.microsoft.com/office/drawing/2014/chart" uri="{C3380CC4-5D6E-409C-BE32-E72D297353CC}">
              <c16:uniqueId val="{00000001-CCCB-4ABB-9A72-AF944F64BF87}"/>
            </c:ext>
          </c:extLst>
        </c:ser>
        <c:dLbls>
          <c:showLegendKey val="0"/>
          <c:showVal val="0"/>
          <c:showCatName val="0"/>
          <c:showSerName val="0"/>
          <c:showPercent val="0"/>
          <c:showBubbleSize val="0"/>
        </c:dLbls>
        <c:marker val="1"/>
        <c:smooth val="0"/>
        <c:axId val="131571072"/>
        <c:axId val="131589632"/>
      </c:lineChart>
      <c:dateAx>
        <c:axId val="131571072"/>
        <c:scaling>
          <c:orientation val="minMax"/>
        </c:scaling>
        <c:delete val="1"/>
        <c:axPos val="b"/>
        <c:numFmt formatCode="ge" sourceLinked="1"/>
        <c:majorTickMark val="none"/>
        <c:minorTickMark val="none"/>
        <c:tickLblPos val="none"/>
        <c:crossAx val="131589632"/>
        <c:crosses val="autoZero"/>
        <c:auto val="1"/>
        <c:lblOffset val="100"/>
        <c:baseTimeUnit val="years"/>
      </c:dateAx>
      <c:valAx>
        <c:axId val="1315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86.74</c:v>
                </c:pt>
                <c:pt idx="3">
                  <c:v>106.12</c:v>
                </c:pt>
                <c:pt idx="4">
                  <c:v>101.83</c:v>
                </c:pt>
              </c:numCache>
            </c:numRef>
          </c:val>
          <c:extLst>
            <c:ext xmlns:c16="http://schemas.microsoft.com/office/drawing/2014/chart" uri="{C3380CC4-5D6E-409C-BE32-E72D297353CC}">
              <c16:uniqueId val="{00000000-A9EA-4958-96CB-F2F6A589314E}"/>
            </c:ext>
          </c:extLst>
        </c:ser>
        <c:dLbls>
          <c:showLegendKey val="0"/>
          <c:showVal val="0"/>
          <c:showCatName val="0"/>
          <c:showSerName val="0"/>
          <c:showPercent val="0"/>
          <c:showBubbleSize val="0"/>
        </c:dLbls>
        <c:gapWidth val="150"/>
        <c:axId val="100288768"/>
        <c:axId val="100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96.83</c:v>
                </c:pt>
                <c:pt idx="3">
                  <c:v>98.32</c:v>
                </c:pt>
                <c:pt idx="4">
                  <c:v>98.04</c:v>
                </c:pt>
              </c:numCache>
            </c:numRef>
          </c:val>
          <c:smooth val="0"/>
          <c:extLst>
            <c:ext xmlns:c16="http://schemas.microsoft.com/office/drawing/2014/chart" uri="{C3380CC4-5D6E-409C-BE32-E72D297353CC}">
              <c16:uniqueId val="{00000001-A9EA-4958-96CB-F2F6A589314E}"/>
            </c:ext>
          </c:extLst>
        </c:ser>
        <c:dLbls>
          <c:showLegendKey val="0"/>
          <c:showVal val="0"/>
          <c:showCatName val="0"/>
          <c:showSerName val="0"/>
          <c:showPercent val="0"/>
          <c:showBubbleSize val="0"/>
        </c:dLbls>
        <c:marker val="1"/>
        <c:smooth val="0"/>
        <c:axId val="100288768"/>
        <c:axId val="100311424"/>
      </c:lineChart>
      <c:dateAx>
        <c:axId val="100288768"/>
        <c:scaling>
          <c:orientation val="minMax"/>
        </c:scaling>
        <c:delete val="1"/>
        <c:axPos val="b"/>
        <c:numFmt formatCode="ge" sourceLinked="1"/>
        <c:majorTickMark val="none"/>
        <c:minorTickMark val="none"/>
        <c:tickLblPos val="none"/>
        <c:crossAx val="100311424"/>
        <c:crosses val="autoZero"/>
        <c:auto val="1"/>
        <c:lblOffset val="100"/>
        <c:baseTimeUnit val="years"/>
      </c:dateAx>
      <c:valAx>
        <c:axId val="100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2.54</c:v>
                </c:pt>
                <c:pt idx="3">
                  <c:v>5.08</c:v>
                </c:pt>
                <c:pt idx="4">
                  <c:v>7.62</c:v>
                </c:pt>
              </c:numCache>
            </c:numRef>
          </c:val>
          <c:extLst>
            <c:ext xmlns:c16="http://schemas.microsoft.com/office/drawing/2014/chart" uri="{C3380CC4-5D6E-409C-BE32-E72D297353CC}">
              <c16:uniqueId val="{00000000-90C0-45E5-B62A-95F29DC3BF8E}"/>
            </c:ext>
          </c:extLst>
        </c:ser>
        <c:dLbls>
          <c:showLegendKey val="0"/>
          <c:showVal val="0"/>
          <c:showCatName val="0"/>
          <c:showSerName val="0"/>
          <c:showPercent val="0"/>
          <c:showBubbleSize val="0"/>
        </c:dLbls>
        <c:gapWidth val="150"/>
        <c:axId val="118884224"/>
        <c:axId val="118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14.53</c:v>
                </c:pt>
                <c:pt idx="3">
                  <c:v>17.72</c:v>
                </c:pt>
                <c:pt idx="4">
                  <c:v>18.920000000000002</c:v>
                </c:pt>
              </c:numCache>
            </c:numRef>
          </c:val>
          <c:smooth val="0"/>
          <c:extLst>
            <c:ext xmlns:c16="http://schemas.microsoft.com/office/drawing/2014/chart" uri="{C3380CC4-5D6E-409C-BE32-E72D297353CC}">
              <c16:uniqueId val="{00000001-90C0-45E5-B62A-95F29DC3BF8E}"/>
            </c:ext>
          </c:extLst>
        </c:ser>
        <c:dLbls>
          <c:showLegendKey val="0"/>
          <c:showVal val="0"/>
          <c:showCatName val="0"/>
          <c:showSerName val="0"/>
          <c:showPercent val="0"/>
          <c:showBubbleSize val="0"/>
        </c:dLbls>
        <c:marker val="1"/>
        <c:smooth val="0"/>
        <c:axId val="118884224"/>
        <c:axId val="118894592"/>
      </c:lineChart>
      <c:dateAx>
        <c:axId val="118884224"/>
        <c:scaling>
          <c:orientation val="minMax"/>
        </c:scaling>
        <c:delete val="1"/>
        <c:axPos val="b"/>
        <c:numFmt formatCode="ge" sourceLinked="1"/>
        <c:majorTickMark val="none"/>
        <c:minorTickMark val="none"/>
        <c:tickLblPos val="none"/>
        <c:crossAx val="118894592"/>
        <c:crosses val="autoZero"/>
        <c:auto val="1"/>
        <c:lblOffset val="100"/>
        <c:baseTimeUnit val="years"/>
      </c:dateAx>
      <c:valAx>
        <c:axId val="118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1A-437B-85DA-2131328F7A18}"/>
            </c:ext>
          </c:extLst>
        </c:ser>
        <c:dLbls>
          <c:showLegendKey val="0"/>
          <c:showVal val="0"/>
          <c:showCatName val="0"/>
          <c:showSerName val="0"/>
          <c:showPercent val="0"/>
          <c:showBubbleSize val="0"/>
        </c:dLbls>
        <c:gapWidth val="150"/>
        <c:axId val="118916608"/>
        <c:axId val="118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61A-437B-85DA-2131328F7A18}"/>
            </c:ext>
          </c:extLst>
        </c:ser>
        <c:dLbls>
          <c:showLegendKey val="0"/>
          <c:showVal val="0"/>
          <c:showCatName val="0"/>
          <c:showSerName val="0"/>
          <c:showPercent val="0"/>
          <c:showBubbleSize val="0"/>
        </c:dLbls>
        <c:marker val="1"/>
        <c:smooth val="0"/>
        <c:axId val="118916608"/>
        <c:axId val="118918528"/>
      </c:lineChart>
      <c:dateAx>
        <c:axId val="118916608"/>
        <c:scaling>
          <c:orientation val="minMax"/>
        </c:scaling>
        <c:delete val="1"/>
        <c:axPos val="b"/>
        <c:numFmt formatCode="ge" sourceLinked="1"/>
        <c:majorTickMark val="none"/>
        <c:minorTickMark val="none"/>
        <c:tickLblPos val="none"/>
        <c:crossAx val="118918528"/>
        <c:crosses val="autoZero"/>
        <c:auto val="1"/>
        <c:lblOffset val="100"/>
        <c:baseTimeUnit val="years"/>
      </c:dateAx>
      <c:valAx>
        <c:axId val="1189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69.459999999999994</c:v>
                </c:pt>
                <c:pt idx="3">
                  <c:v>38.68</c:v>
                </c:pt>
                <c:pt idx="4">
                  <c:v>29.29</c:v>
                </c:pt>
              </c:numCache>
            </c:numRef>
          </c:val>
          <c:extLst>
            <c:ext xmlns:c16="http://schemas.microsoft.com/office/drawing/2014/chart" uri="{C3380CC4-5D6E-409C-BE32-E72D297353CC}">
              <c16:uniqueId val="{00000000-A441-47AA-9EB6-B78657F1D392}"/>
            </c:ext>
          </c:extLst>
        </c:ser>
        <c:dLbls>
          <c:showLegendKey val="0"/>
          <c:showVal val="0"/>
          <c:showCatName val="0"/>
          <c:showSerName val="0"/>
          <c:showPercent val="0"/>
          <c:showBubbleSize val="0"/>
        </c:dLbls>
        <c:gapWidth val="150"/>
        <c:axId val="118945280"/>
        <c:axId val="1189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172.52</c:v>
                </c:pt>
                <c:pt idx="3">
                  <c:v>201.29</c:v>
                </c:pt>
                <c:pt idx="4">
                  <c:v>208.1</c:v>
                </c:pt>
              </c:numCache>
            </c:numRef>
          </c:val>
          <c:smooth val="0"/>
          <c:extLst>
            <c:ext xmlns:c16="http://schemas.microsoft.com/office/drawing/2014/chart" uri="{C3380CC4-5D6E-409C-BE32-E72D297353CC}">
              <c16:uniqueId val="{00000001-A441-47AA-9EB6-B78657F1D392}"/>
            </c:ext>
          </c:extLst>
        </c:ser>
        <c:dLbls>
          <c:showLegendKey val="0"/>
          <c:showVal val="0"/>
          <c:showCatName val="0"/>
          <c:showSerName val="0"/>
          <c:showPercent val="0"/>
          <c:showBubbleSize val="0"/>
        </c:dLbls>
        <c:marker val="1"/>
        <c:smooth val="0"/>
        <c:axId val="118945280"/>
        <c:axId val="118947200"/>
      </c:lineChart>
      <c:dateAx>
        <c:axId val="118945280"/>
        <c:scaling>
          <c:orientation val="minMax"/>
        </c:scaling>
        <c:delete val="1"/>
        <c:axPos val="b"/>
        <c:numFmt formatCode="ge" sourceLinked="1"/>
        <c:majorTickMark val="none"/>
        <c:minorTickMark val="none"/>
        <c:tickLblPos val="none"/>
        <c:crossAx val="118947200"/>
        <c:crosses val="autoZero"/>
        <c:auto val="1"/>
        <c:lblOffset val="100"/>
        <c:baseTimeUnit val="years"/>
      </c:dateAx>
      <c:valAx>
        <c:axId val="118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11.61</c:v>
                </c:pt>
                <c:pt idx="3">
                  <c:v>26.48</c:v>
                </c:pt>
                <c:pt idx="4">
                  <c:v>22.86</c:v>
                </c:pt>
              </c:numCache>
            </c:numRef>
          </c:val>
          <c:extLst>
            <c:ext xmlns:c16="http://schemas.microsoft.com/office/drawing/2014/chart" uri="{C3380CC4-5D6E-409C-BE32-E72D297353CC}">
              <c16:uniqueId val="{00000000-173D-4CCA-B46C-836AC7C6BAA9}"/>
            </c:ext>
          </c:extLst>
        </c:ser>
        <c:dLbls>
          <c:showLegendKey val="0"/>
          <c:showVal val="0"/>
          <c:showCatName val="0"/>
          <c:showSerName val="0"/>
          <c:showPercent val="0"/>
          <c:showBubbleSize val="0"/>
        </c:dLbls>
        <c:gapWidth val="150"/>
        <c:axId val="119248000"/>
        <c:axId val="119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69.430000000000007</c:v>
                </c:pt>
                <c:pt idx="3">
                  <c:v>81.19</c:v>
                </c:pt>
                <c:pt idx="4">
                  <c:v>75.290000000000006</c:v>
                </c:pt>
              </c:numCache>
            </c:numRef>
          </c:val>
          <c:smooth val="0"/>
          <c:extLst>
            <c:ext xmlns:c16="http://schemas.microsoft.com/office/drawing/2014/chart" uri="{C3380CC4-5D6E-409C-BE32-E72D297353CC}">
              <c16:uniqueId val="{00000001-173D-4CCA-B46C-836AC7C6BAA9}"/>
            </c:ext>
          </c:extLst>
        </c:ser>
        <c:dLbls>
          <c:showLegendKey val="0"/>
          <c:showVal val="0"/>
          <c:showCatName val="0"/>
          <c:showSerName val="0"/>
          <c:showPercent val="0"/>
          <c:showBubbleSize val="0"/>
        </c:dLbls>
        <c:marker val="1"/>
        <c:smooth val="0"/>
        <c:axId val="119248000"/>
        <c:axId val="119249920"/>
      </c:lineChart>
      <c:dateAx>
        <c:axId val="119248000"/>
        <c:scaling>
          <c:orientation val="minMax"/>
        </c:scaling>
        <c:delete val="1"/>
        <c:axPos val="b"/>
        <c:numFmt formatCode="ge" sourceLinked="1"/>
        <c:majorTickMark val="none"/>
        <c:minorTickMark val="none"/>
        <c:tickLblPos val="none"/>
        <c:crossAx val="119249920"/>
        <c:crosses val="autoZero"/>
        <c:auto val="1"/>
        <c:lblOffset val="100"/>
        <c:baseTimeUnit val="years"/>
      </c:dateAx>
      <c:valAx>
        <c:axId val="119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4489.7299999999996</c:v>
                </c:pt>
                <c:pt idx="3">
                  <c:v>2834.48</c:v>
                </c:pt>
                <c:pt idx="4">
                  <c:v>2656.72</c:v>
                </c:pt>
              </c:numCache>
            </c:numRef>
          </c:val>
          <c:extLst>
            <c:ext xmlns:c16="http://schemas.microsoft.com/office/drawing/2014/chart" uri="{C3380CC4-5D6E-409C-BE32-E72D297353CC}">
              <c16:uniqueId val="{00000000-DABB-4729-A674-E6DF65827573}"/>
            </c:ext>
          </c:extLst>
        </c:ser>
        <c:dLbls>
          <c:showLegendKey val="0"/>
          <c:showVal val="0"/>
          <c:showCatName val="0"/>
          <c:showSerName val="0"/>
          <c:showPercent val="0"/>
          <c:showBubbleSize val="0"/>
        </c:dLbls>
        <c:gapWidth val="150"/>
        <c:axId val="127873792"/>
        <c:axId val="12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1671.86</c:v>
                </c:pt>
                <c:pt idx="3">
                  <c:v>1673.47</c:v>
                </c:pt>
                <c:pt idx="4">
                  <c:v>1592.72</c:v>
                </c:pt>
              </c:numCache>
            </c:numRef>
          </c:val>
          <c:smooth val="0"/>
          <c:extLst>
            <c:ext xmlns:c16="http://schemas.microsoft.com/office/drawing/2014/chart" uri="{C3380CC4-5D6E-409C-BE32-E72D297353CC}">
              <c16:uniqueId val="{00000001-DABB-4729-A674-E6DF65827573}"/>
            </c:ext>
          </c:extLst>
        </c:ser>
        <c:dLbls>
          <c:showLegendKey val="0"/>
          <c:showVal val="0"/>
          <c:showCatName val="0"/>
          <c:showSerName val="0"/>
          <c:showPercent val="0"/>
          <c:showBubbleSize val="0"/>
        </c:dLbls>
        <c:marker val="1"/>
        <c:smooth val="0"/>
        <c:axId val="127873792"/>
        <c:axId val="127875712"/>
      </c:lineChart>
      <c:dateAx>
        <c:axId val="127873792"/>
        <c:scaling>
          <c:orientation val="minMax"/>
        </c:scaling>
        <c:delete val="1"/>
        <c:axPos val="b"/>
        <c:numFmt formatCode="ge" sourceLinked="1"/>
        <c:majorTickMark val="none"/>
        <c:minorTickMark val="none"/>
        <c:tickLblPos val="none"/>
        <c:crossAx val="127875712"/>
        <c:crosses val="autoZero"/>
        <c:auto val="1"/>
        <c:lblOffset val="100"/>
        <c:baseTimeUnit val="years"/>
      </c:dateAx>
      <c:valAx>
        <c:axId val="127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53.57</c:v>
                </c:pt>
                <c:pt idx="3">
                  <c:v>74.48</c:v>
                </c:pt>
                <c:pt idx="4">
                  <c:v>105.7</c:v>
                </c:pt>
              </c:numCache>
            </c:numRef>
          </c:val>
          <c:extLst>
            <c:ext xmlns:c16="http://schemas.microsoft.com/office/drawing/2014/chart" uri="{C3380CC4-5D6E-409C-BE32-E72D297353CC}">
              <c16:uniqueId val="{00000000-B06C-45B0-AB84-A38BD96F00C2}"/>
            </c:ext>
          </c:extLst>
        </c:ser>
        <c:dLbls>
          <c:showLegendKey val="0"/>
          <c:showVal val="0"/>
          <c:showCatName val="0"/>
          <c:showSerName val="0"/>
          <c:showPercent val="0"/>
          <c:showBubbleSize val="0"/>
        </c:dLbls>
        <c:gapWidth val="150"/>
        <c:axId val="131158400"/>
        <c:axId val="1311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50.54</c:v>
                </c:pt>
                <c:pt idx="3">
                  <c:v>49.22</c:v>
                </c:pt>
                <c:pt idx="4">
                  <c:v>53.7</c:v>
                </c:pt>
              </c:numCache>
            </c:numRef>
          </c:val>
          <c:smooth val="0"/>
          <c:extLst>
            <c:ext xmlns:c16="http://schemas.microsoft.com/office/drawing/2014/chart" uri="{C3380CC4-5D6E-409C-BE32-E72D297353CC}">
              <c16:uniqueId val="{00000001-B06C-45B0-AB84-A38BD96F00C2}"/>
            </c:ext>
          </c:extLst>
        </c:ser>
        <c:dLbls>
          <c:showLegendKey val="0"/>
          <c:showVal val="0"/>
          <c:showCatName val="0"/>
          <c:showSerName val="0"/>
          <c:showPercent val="0"/>
          <c:showBubbleSize val="0"/>
        </c:dLbls>
        <c:marker val="1"/>
        <c:smooth val="0"/>
        <c:axId val="131158400"/>
        <c:axId val="131160320"/>
      </c:lineChart>
      <c:dateAx>
        <c:axId val="131158400"/>
        <c:scaling>
          <c:orientation val="minMax"/>
        </c:scaling>
        <c:delete val="1"/>
        <c:axPos val="b"/>
        <c:numFmt formatCode="ge" sourceLinked="1"/>
        <c:majorTickMark val="none"/>
        <c:minorTickMark val="none"/>
        <c:tickLblPos val="none"/>
        <c:crossAx val="131160320"/>
        <c:crosses val="autoZero"/>
        <c:auto val="1"/>
        <c:lblOffset val="100"/>
        <c:baseTimeUnit val="years"/>
      </c:dateAx>
      <c:valAx>
        <c:axId val="131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307.45999999999998</c:v>
                </c:pt>
                <c:pt idx="3">
                  <c:v>226.8</c:v>
                </c:pt>
                <c:pt idx="4">
                  <c:v>163.91</c:v>
                </c:pt>
              </c:numCache>
            </c:numRef>
          </c:val>
          <c:extLst>
            <c:ext xmlns:c16="http://schemas.microsoft.com/office/drawing/2014/chart" uri="{C3380CC4-5D6E-409C-BE32-E72D297353CC}">
              <c16:uniqueId val="{00000000-6D15-49CB-B162-20596F3316E9}"/>
            </c:ext>
          </c:extLst>
        </c:ser>
        <c:dLbls>
          <c:showLegendKey val="0"/>
          <c:showVal val="0"/>
          <c:showCatName val="0"/>
          <c:showSerName val="0"/>
          <c:showPercent val="0"/>
          <c:showBubbleSize val="0"/>
        </c:dLbls>
        <c:gapWidth val="150"/>
        <c:axId val="131182592"/>
        <c:axId val="13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320.36</c:v>
                </c:pt>
                <c:pt idx="3">
                  <c:v>332.02</c:v>
                </c:pt>
                <c:pt idx="4">
                  <c:v>300.35000000000002</c:v>
                </c:pt>
              </c:numCache>
            </c:numRef>
          </c:val>
          <c:smooth val="0"/>
          <c:extLst>
            <c:ext xmlns:c16="http://schemas.microsoft.com/office/drawing/2014/chart" uri="{C3380CC4-5D6E-409C-BE32-E72D297353CC}">
              <c16:uniqueId val="{00000001-6D15-49CB-B162-20596F3316E9}"/>
            </c:ext>
          </c:extLst>
        </c:ser>
        <c:dLbls>
          <c:showLegendKey val="0"/>
          <c:showVal val="0"/>
          <c:showCatName val="0"/>
          <c:showSerName val="0"/>
          <c:showPercent val="0"/>
          <c:showBubbleSize val="0"/>
        </c:dLbls>
        <c:marker val="1"/>
        <c:smooth val="0"/>
        <c:axId val="131182592"/>
        <c:axId val="131184512"/>
      </c:lineChart>
      <c:dateAx>
        <c:axId val="131182592"/>
        <c:scaling>
          <c:orientation val="minMax"/>
        </c:scaling>
        <c:delete val="1"/>
        <c:axPos val="b"/>
        <c:numFmt formatCode="ge" sourceLinked="1"/>
        <c:majorTickMark val="none"/>
        <c:minorTickMark val="none"/>
        <c:tickLblPos val="none"/>
        <c:crossAx val="131184512"/>
        <c:crosses val="autoZero"/>
        <c:auto val="1"/>
        <c:lblOffset val="100"/>
        <c:baseTimeUnit val="years"/>
      </c:dateAx>
      <c:valAx>
        <c:axId val="1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奈良県　大淀町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122</v>
      </c>
      <c r="AE8" s="74"/>
      <c r="AF8" s="74"/>
      <c r="AG8" s="74"/>
      <c r="AH8" s="74"/>
      <c r="AI8" s="74"/>
      <c r="AJ8" s="74"/>
      <c r="AK8" s="4"/>
      <c r="AL8" s="68">
        <f>データ!S6</f>
        <v>18263</v>
      </c>
      <c r="AM8" s="68"/>
      <c r="AN8" s="68"/>
      <c r="AO8" s="68"/>
      <c r="AP8" s="68"/>
      <c r="AQ8" s="68"/>
      <c r="AR8" s="68"/>
      <c r="AS8" s="68"/>
      <c r="AT8" s="67">
        <f>データ!T6</f>
        <v>38.1</v>
      </c>
      <c r="AU8" s="67"/>
      <c r="AV8" s="67"/>
      <c r="AW8" s="67"/>
      <c r="AX8" s="67"/>
      <c r="AY8" s="67"/>
      <c r="AZ8" s="67"/>
      <c r="BA8" s="67"/>
      <c r="BB8" s="67">
        <f>データ!U6</f>
        <v>479.34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62.86</v>
      </c>
      <c r="J10" s="67"/>
      <c r="K10" s="67"/>
      <c r="L10" s="67"/>
      <c r="M10" s="67"/>
      <c r="N10" s="67"/>
      <c r="O10" s="67"/>
      <c r="P10" s="67">
        <f>データ!P6</f>
        <v>2.5099999999999998</v>
      </c>
      <c r="Q10" s="67"/>
      <c r="R10" s="67"/>
      <c r="S10" s="67"/>
      <c r="T10" s="67"/>
      <c r="U10" s="67"/>
      <c r="V10" s="67"/>
      <c r="W10" s="67">
        <f>データ!Q6</f>
        <v>89</v>
      </c>
      <c r="X10" s="67"/>
      <c r="Y10" s="67"/>
      <c r="Z10" s="67"/>
      <c r="AA10" s="67"/>
      <c r="AB10" s="67"/>
      <c r="AC10" s="67"/>
      <c r="AD10" s="68">
        <f>データ!R6</f>
        <v>2736</v>
      </c>
      <c r="AE10" s="68"/>
      <c r="AF10" s="68"/>
      <c r="AG10" s="68"/>
      <c r="AH10" s="68"/>
      <c r="AI10" s="68"/>
      <c r="AJ10" s="68"/>
      <c r="AK10" s="2"/>
      <c r="AL10" s="68">
        <f>データ!V6</f>
        <v>455</v>
      </c>
      <c r="AM10" s="68"/>
      <c r="AN10" s="68"/>
      <c r="AO10" s="68"/>
      <c r="AP10" s="68"/>
      <c r="AQ10" s="68"/>
      <c r="AR10" s="68"/>
      <c r="AS10" s="68"/>
      <c r="AT10" s="67">
        <f>データ!W6</f>
        <v>0.16</v>
      </c>
      <c r="AU10" s="67"/>
      <c r="AV10" s="67"/>
      <c r="AW10" s="67"/>
      <c r="AX10" s="67"/>
      <c r="AY10" s="67"/>
      <c r="AZ10" s="67"/>
      <c r="BA10" s="67"/>
      <c r="BB10" s="67">
        <f>データ!X6</f>
        <v>2843.75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294420</v>
      </c>
      <c r="D6" s="34">
        <f t="shared" si="3"/>
        <v>46</v>
      </c>
      <c r="E6" s="34">
        <f t="shared" si="3"/>
        <v>17</v>
      </c>
      <c r="F6" s="34">
        <f t="shared" si="3"/>
        <v>4</v>
      </c>
      <c r="G6" s="34">
        <f t="shared" si="3"/>
        <v>0</v>
      </c>
      <c r="H6" s="34" t="str">
        <f t="shared" si="3"/>
        <v>奈良県　大淀町</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62.86</v>
      </c>
      <c r="P6" s="35">
        <f t="shared" si="3"/>
        <v>2.5099999999999998</v>
      </c>
      <c r="Q6" s="35">
        <f t="shared" si="3"/>
        <v>89</v>
      </c>
      <c r="R6" s="35">
        <f t="shared" si="3"/>
        <v>2736</v>
      </c>
      <c r="S6" s="35">
        <f t="shared" si="3"/>
        <v>18263</v>
      </c>
      <c r="T6" s="35">
        <f t="shared" si="3"/>
        <v>38.1</v>
      </c>
      <c r="U6" s="35">
        <f t="shared" si="3"/>
        <v>479.34</v>
      </c>
      <c r="V6" s="35">
        <f t="shared" si="3"/>
        <v>455</v>
      </c>
      <c r="W6" s="35">
        <f t="shared" si="3"/>
        <v>0.16</v>
      </c>
      <c r="X6" s="35">
        <f t="shared" si="3"/>
        <v>2843.75</v>
      </c>
      <c r="Y6" s="36" t="str">
        <f>IF(Y7="",NA(),Y7)</f>
        <v>-</v>
      </c>
      <c r="Z6" s="36" t="str">
        <f t="shared" ref="Z6:AH6" si="4">IF(Z7="",NA(),Z7)</f>
        <v>-</v>
      </c>
      <c r="AA6" s="36">
        <f t="shared" si="4"/>
        <v>86.74</v>
      </c>
      <c r="AB6" s="36">
        <f t="shared" si="4"/>
        <v>106.12</v>
      </c>
      <c r="AC6" s="36">
        <f t="shared" si="4"/>
        <v>101.83</v>
      </c>
      <c r="AD6" s="36" t="str">
        <f t="shared" si="4"/>
        <v>-</v>
      </c>
      <c r="AE6" s="36" t="str">
        <f t="shared" si="4"/>
        <v>-</v>
      </c>
      <c r="AF6" s="36">
        <f t="shared" si="4"/>
        <v>96.83</v>
      </c>
      <c r="AG6" s="36">
        <f t="shared" si="4"/>
        <v>98.32</v>
      </c>
      <c r="AH6" s="36">
        <f t="shared" si="4"/>
        <v>98.04</v>
      </c>
      <c r="AI6" s="35" t="str">
        <f>IF(AI7="","",IF(AI7="-","【-】","【"&amp;SUBSTITUTE(TEXT(AI7,"#,##0.00"),"-","△")&amp;"】"))</f>
        <v>【100.66】</v>
      </c>
      <c r="AJ6" s="36" t="str">
        <f>IF(AJ7="",NA(),AJ7)</f>
        <v>-</v>
      </c>
      <c r="AK6" s="36" t="str">
        <f t="shared" ref="AK6:AS6" si="5">IF(AK7="",NA(),AK7)</f>
        <v>-</v>
      </c>
      <c r="AL6" s="36">
        <f t="shared" si="5"/>
        <v>69.459999999999994</v>
      </c>
      <c r="AM6" s="36">
        <f t="shared" si="5"/>
        <v>38.68</v>
      </c>
      <c r="AN6" s="36">
        <f t="shared" si="5"/>
        <v>29.29</v>
      </c>
      <c r="AO6" s="36" t="str">
        <f t="shared" si="5"/>
        <v>-</v>
      </c>
      <c r="AP6" s="36" t="str">
        <f t="shared" si="5"/>
        <v>-</v>
      </c>
      <c r="AQ6" s="36">
        <f t="shared" si="5"/>
        <v>172.52</v>
      </c>
      <c r="AR6" s="36">
        <f t="shared" si="5"/>
        <v>201.29</v>
      </c>
      <c r="AS6" s="36">
        <f t="shared" si="5"/>
        <v>208.1</v>
      </c>
      <c r="AT6" s="35" t="str">
        <f>IF(AT7="","",IF(AT7="-","【-】","【"&amp;SUBSTITUTE(TEXT(AT7,"#,##0.00"),"-","△")&amp;"】"))</f>
        <v>【105.22】</v>
      </c>
      <c r="AU6" s="36" t="str">
        <f>IF(AU7="",NA(),AU7)</f>
        <v>-</v>
      </c>
      <c r="AV6" s="36" t="str">
        <f t="shared" ref="AV6:BD6" si="6">IF(AV7="",NA(),AV7)</f>
        <v>-</v>
      </c>
      <c r="AW6" s="36">
        <f t="shared" si="6"/>
        <v>11.61</v>
      </c>
      <c r="AX6" s="36">
        <f t="shared" si="6"/>
        <v>26.48</v>
      </c>
      <c r="AY6" s="36">
        <f t="shared" si="6"/>
        <v>22.86</v>
      </c>
      <c r="AZ6" s="36" t="str">
        <f t="shared" si="6"/>
        <v>-</v>
      </c>
      <c r="BA6" s="36" t="str">
        <f t="shared" si="6"/>
        <v>-</v>
      </c>
      <c r="BB6" s="36">
        <f t="shared" si="6"/>
        <v>69.430000000000007</v>
      </c>
      <c r="BC6" s="36">
        <f t="shared" si="6"/>
        <v>81.19</v>
      </c>
      <c r="BD6" s="36">
        <f t="shared" si="6"/>
        <v>75.290000000000006</v>
      </c>
      <c r="BE6" s="35" t="str">
        <f>IF(BE7="","",IF(BE7="-","【-】","【"&amp;SUBSTITUTE(TEXT(BE7,"#,##0.00"),"-","△")&amp;"】"))</f>
        <v>【54.12】</v>
      </c>
      <c r="BF6" s="36" t="str">
        <f>IF(BF7="",NA(),BF7)</f>
        <v>-</v>
      </c>
      <c r="BG6" s="36" t="str">
        <f t="shared" ref="BG6:BO6" si="7">IF(BG7="",NA(),BG7)</f>
        <v>-</v>
      </c>
      <c r="BH6" s="36">
        <f t="shared" si="7"/>
        <v>4489.7299999999996</v>
      </c>
      <c r="BI6" s="36">
        <f t="shared" si="7"/>
        <v>2834.48</v>
      </c>
      <c r="BJ6" s="36">
        <f t="shared" si="7"/>
        <v>2656.72</v>
      </c>
      <c r="BK6" s="36" t="str">
        <f t="shared" si="7"/>
        <v>-</v>
      </c>
      <c r="BL6" s="36" t="str">
        <f t="shared" si="7"/>
        <v>-</v>
      </c>
      <c r="BM6" s="36">
        <f t="shared" si="7"/>
        <v>1671.86</v>
      </c>
      <c r="BN6" s="36">
        <f t="shared" si="7"/>
        <v>1673.47</v>
      </c>
      <c r="BO6" s="36">
        <f t="shared" si="7"/>
        <v>1592.72</v>
      </c>
      <c r="BP6" s="35" t="str">
        <f>IF(BP7="","",IF(BP7="-","【-】","【"&amp;SUBSTITUTE(TEXT(BP7,"#,##0.00"),"-","△")&amp;"】"))</f>
        <v>【1,348.09】</v>
      </c>
      <c r="BQ6" s="36" t="str">
        <f>IF(BQ7="",NA(),BQ7)</f>
        <v>-</v>
      </c>
      <c r="BR6" s="36" t="str">
        <f t="shared" ref="BR6:BZ6" si="8">IF(BR7="",NA(),BR7)</f>
        <v>-</v>
      </c>
      <c r="BS6" s="36">
        <f t="shared" si="8"/>
        <v>53.57</v>
      </c>
      <c r="BT6" s="36">
        <f t="shared" si="8"/>
        <v>74.48</v>
      </c>
      <c r="BU6" s="36">
        <f t="shared" si="8"/>
        <v>105.7</v>
      </c>
      <c r="BV6" s="36" t="str">
        <f t="shared" si="8"/>
        <v>-</v>
      </c>
      <c r="BW6" s="36" t="str">
        <f t="shared" si="8"/>
        <v>-</v>
      </c>
      <c r="BX6" s="36">
        <f t="shared" si="8"/>
        <v>50.54</v>
      </c>
      <c r="BY6" s="36">
        <f t="shared" si="8"/>
        <v>49.22</v>
      </c>
      <c r="BZ6" s="36">
        <f t="shared" si="8"/>
        <v>53.7</v>
      </c>
      <c r="CA6" s="35" t="str">
        <f>IF(CA7="","",IF(CA7="-","【-】","【"&amp;SUBSTITUTE(TEXT(CA7,"#,##0.00"),"-","△")&amp;"】"))</f>
        <v>【69.80】</v>
      </c>
      <c r="CB6" s="36" t="str">
        <f>IF(CB7="",NA(),CB7)</f>
        <v>-</v>
      </c>
      <c r="CC6" s="36" t="str">
        <f t="shared" ref="CC6:CK6" si="9">IF(CC7="",NA(),CC7)</f>
        <v>-</v>
      </c>
      <c r="CD6" s="36">
        <f t="shared" si="9"/>
        <v>307.45999999999998</v>
      </c>
      <c r="CE6" s="36">
        <f t="shared" si="9"/>
        <v>226.8</v>
      </c>
      <c r="CF6" s="36">
        <f t="shared" si="9"/>
        <v>163.91</v>
      </c>
      <c r="CG6" s="36" t="str">
        <f t="shared" si="9"/>
        <v>-</v>
      </c>
      <c r="CH6" s="36" t="str">
        <f t="shared" si="9"/>
        <v>-</v>
      </c>
      <c r="CI6" s="36">
        <f t="shared" si="9"/>
        <v>320.36</v>
      </c>
      <c r="CJ6" s="36">
        <f t="shared" si="9"/>
        <v>332.02</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34.74</v>
      </c>
      <c r="CU6" s="36">
        <f t="shared" si="10"/>
        <v>36.65</v>
      </c>
      <c r="CV6" s="36">
        <f t="shared" si="10"/>
        <v>37.72</v>
      </c>
      <c r="CW6" s="35" t="str">
        <f>IF(CW7="","",IF(CW7="-","【-】","【"&amp;SUBSTITUTE(TEXT(CW7,"#,##0.00"),"-","△")&amp;"】"))</f>
        <v>【42.17】</v>
      </c>
      <c r="CX6" s="36" t="str">
        <f>IF(CX7="",NA(),CX7)</f>
        <v>-</v>
      </c>
      <c r="CY6" s="36" t="str">
        <f t="shared" ref="CY6:DG6" si="11">IF(CY7="",NA(),CY7)</f>
        <v>-</v>
      </c>
      <c r="CZ6" s="36">
        <f t="shared" si="11"/>
        <v>79.12</v>
      </c>
      <c r="DA6" s="36">
        <f t="shared" si="11"/>
        <v>79.12</v>
      </c>
      <c r="DB6" s="36">
        <f t="shared" si="11"/>
        <v>79.12</v>
      </c>
      <c r="DC6" s="36" t="str">
        <f t="shared" si="11"/>
        <v>-</v>
      </c>
      <c r="DD6" s="36" t="str">
        <f t="shared" si="11"/>
        <v>-</v>
      </c>
      <c r="DE6" s="36">
        <f t="shared" si="11"/>
        <v>70.14</v>
      </c>
      <c r="DF6" s="36">
        <f t="shared" si="11"/>
        <v>68.83</v>
      </c>
      <c r="DG6" s="36">
        <f t="shared" si="11"/>
        <v>68.459999999999994</v>
      </c>
      <c r="DH6" s="35" t="str">
        <f>IF(DH7="","",IF(DH7="-","【-】","【"&amp;SUBSTITUTE(TEXT(DH7,"#,##0.00"),"-","△")&amp;"】"))</f>
        <v>【82.30】</v>
      </c>
      <c r="DI6" s="36" t="str">
        <f>IF(DI7="",NA(),DI7)</f>
        <v>-</v>
      </c>
      <c r="DJ6" s="36" t="str">
        <f t="shared" ref="DJ6:DR6" si="12">IF(DJ7="",NA(),DJ7)</f>
        <v>-</v>
      </c>
      <c r="DK6" s="36">
        <f t="shared" si="12"/>
        <v>2.54</v>
      </c>
      <c r="DL6" s="36">
        <f t="shared" si="12"/>
        <v>5.08</v>
      </c>
      <c r="DM6" s="36">
        <f t="shared" si="12"/>
        <v>7.62</v>
      </c>
      <c r="DN6" s="36" t="str">
        <f t="shared" si="12"/>
        <v>-</v>
      </c>
      <c r="DO6" s="36" t="str">
        <f t="shared" si="12"/>
        <v>-</v>
      </c>
      <c r="DP6" s="36">
        <f t="shared" si="12"/>
        <v>14.53</v>
      </c>
      <c r="DQ6" s="36">
        <f t="shared" si="12"/>
        <v>17.72</v>
      </c>
      <c r="DR6" s="36">
        <f t="shared" si="12"/>
        <v>18.920000000000002</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0.08</v>
      </c>
      <c r="EM6" s="36">
        <f t="shared" si="14"/>
        <v>0.26</v>
      </c>
      <c r="EN6" s="36">
        <f t="shared" si="14"/>
        <v>0.13</v>
      </c>
      <c r="EO6" s="35" t="str">
        <f>IF(EO7="","",IF(EO7="-","【-】","【"&amp;SUBSTITUTE(TEXT(EO7,"#,##0.00"),"-","△")&amp;"】"))</f>
        <v>【0.09】</v>
      </c>
    </row>
    <row r="7" spans="1:148" s="37" customFormat="1" x14ac:dyDescent="0.15">
      <c r="A7" s="29"/>
      <c r="B7" s="38">
        <v>2016</v>
      </c>
      <c r="C7" s="38">
        <v>294420</v>
      </c>
      <c r="D7" s="38">
        <v>46</v>
      </c>
      <c r="E7" s="38">
        <v>17</v>
      </c>
      <c r="F7" s="38">
        <v>4</v>
      </c>
      <c r="G7" s="38">
        <v>0</v>
      </c>
      <c r="H7" s="38" t="s">
        <v>108</v>
      </c>
      <c r="I7" s="38" t="s">
        <v>109</v>
      </c>
      <c r="J7" s="38" t="s">
        <v>110</v>
      </c>
      <c r="K7" s="38" t="s">
        <v>111</v>
      </c>
      <c r="L7" s="38" t="s">
        <v>112</v>
      </c>
      <c r="M7" s="38"/>
      <c r="N7" s="39" t="s">
        <v>113</v>
      </c>
      <c r="O7" s="39">
        <v>62.86</v>
      </c>
      <c r="P7" s="39">
        <v>2.5099999999999998</v>
      </c>
      <c r="Q7" s="39">
        <v>89</v>
      </c>
      <c r="R7" s="39">
        <v>2736</v>
      </c>
      <c r="S7" s="39">
        <v>18263</v>
      </c>
      <c r="T7" s="39">
        <v>38.1</v>
      </c>
      <c r="U7" s="39">
        <v>479.34</v>
      </c>
      <c r="V7" s="39">
        <v>455</v>
      </c>
      <c r="W7" s="39">
        <v>0.16</v>
      </c>
      <c r="X7" s="39">
        <v>2843.75</v>
      </c>
      <c r="Y7" s="39" t="s">
        <v>113</v>
      </c>
      <c r="Z7" s="39" t="s">
        <v>113</v>
      </c>
      <c r="AA7" s="39">
        <v>86.74</v>
      </c>
      <c r="AB7" s="39">
        <v>106.12</v>
      </c>
      <c r="AC7" s="39">
        <v>101.83</v>
      </c>
      <c r="AD7" s="39" t="s">
        <v>113</v>
      </c>
      <c r="AE7" s="39" t="s">
        <v>113</v>
      </c>
      <c r="AF7" s="39">
        <v>96.83</v>
      </c>
      <c r="AG7" s="39">
        <v>98.32</v>
      </c>
      <c r="AH7" s="39">
        <v>98.04</v>
      </c>
      <c r="AI7" s="39">
        <v>100.66</v>
      </c>
      <c r="AJ7" s="39" t="s">
        <v>113</v>
      </c>
      <c r="AK7" s="39" t="s">
        <v>113</v>
      </c>
      <c r="AL7" s="39">
        <v>69.459999999999994</v>
      </c>
      <c r="AM7" s="39">
        <v>38.68</v>
      </c>
      <c r="AN7" s="39">
        <v>29.29</v>
      </c>
      <c r="AO7" s="39" t="s">
        <v>113</v>
      </c>
      <c r="AP7" s="39" t="s">
        <v>113</v>
      </c>
      <c r="AQ7" s="39">
        <v>172.52</v>
      </c>
      <c r="AR7" s="39">
        <v>201.29</v>
      </c>
      <c r="AS7" s="39">
        <v>208.1</v>
      </c>
      <c r="AT7" s="39">
        <v>105.22</v>
      </c>
      <c r="AU7" s="39" t="s">
        <v>113</v>
      </c>
      <c r="AV7" s="39" t="s">
        <v>113</v>
      </c>
      <c r="AW7" s="39">
        <v>11.61</v>
      </c>
      <c r="AX7" s="39">
        <v>26.48</v>
      </c>
      <c r="AY7" s="39">
        <v>22.86</v>
      </c>
      <c r="AZ7" s="39" t="s">
        <v>113</v>
      </c>
      <c r="BA7" s="39" t="s">
        <v>113</v>
      </c>
      <c r="BB7" s="39">
        <v>69.430000000000007</v>
      </c>
      <c r="BC7" s="39">
        <v>81.19</v>
      </c>
      <c r="BD7" s="39">
        <v>75.290000000000006</v>
      </c>
      <c r="BE7" s="39">
        <v>54.12</v>
      </c>
      <c r="BF7" s="39" t="s">
        <v>113</v>
      </c>
      <c r="BG7" s="39" t="s">
        <v>113</v>
      </c>
      <c r="BH7" s="39">
        <v>4489.7299999999996</v>
      </c>
      <c r="BI7" s="39">
        <v>2834.48</v>
      </c>
      <c r="BJ7" s="39">
        <v>2656.72</v>
      </c>
      <c r="BK7" s="39" t="s">
        <v>113</v>
      </c>
      <c r="BL7" s="39" t="s">
        <v>113</v>
      </c>
      <c r="BM7" s="39">
        <v>1671.86</v>
      </c>
      <c r="BN7" s="39">
        <v>1673.47</v>
      </c>
      <c r="BO7" s="39">
        <v>1592.72</v>
      </c>
      <c r="BP7" s="39">
        <v>1348.09</v>
      </c>
      <c r="BQ7" s="39" t="s">
        <v>113</v>
      </c>
      <c r="BR7" s="39" t="s">
        <v>113</v>
      </c>
      <c r="BS7" s="39">
        <v>53.57</v>
      </c>
      <c r="BT7" s="39">
        <v>74.48</v>
      </c>
      <c r="BU7" s="39">
        <v>105.7</v>
      </c>
      <c r="BV7" s="39" t="s">
        <v>113</v>
      </c>
      <c r="BW7" s="39" t="s">
        <v>113</v>
      </c>
      <c r="BX7" s="39">
        <v>50.54</v>
      </c>
      <c r="BY7" s="39">
        <v>49.22</v>
      </c>
      <c r="BZ7" s="39">
        <v>53.7</v>
      </c>
      <c r="CA7" s="39">
        <v>69.8</v>
      </c>
      <c r="CB7" s="39" t="s">
        <v>113</v>
      </c>
      <c r="CC7" s="39" t="s">
        <v>113</v>
      </c>
      <c r="CD7" s="39">
        <v>307.45999999999998</v>
      </c>
      <c r="CE7" s="39">
        <v>226.8</v>
      </c>
      <c r="CF7" s="39">
        <v>163.91</v>
      </c>
      <c r="CG7" s="39" t="s">
        <v>113</v>
      </c>
      <c r="CH7" s="39" t="s">
        <v>113</v>
      </c>
      <c r="CI7" s="39">
        <v>320.36</v>
      </c>
      <c r="CJ7" s="39">
        <v>332.02</v>
      </c>
      <c r="CK7" s="39">
        <v>300.35000000000002</v>
      </c>
      <c r="CL7" s="39">
        <v>232.54</v>
      </c>
      <c r="CM7" s="39" t="s">
        <v>113</v>
      </c>
      <c r="CN7" s="39" t="s">
        <v>113</v>
      </c>
      <c r="CO7" s="39" t="s">
        <v>113</v>
      </c>
      <c r="CP7" s="39" t="s">
        <v>113</v>
      </c>
      <c r="CQ7" s="39" t="s">
        <v>113</v>
      </c>
      <c r="CR7" s="39" t="s">
        <v>113</v>
      </c>
      <c r="CS7" s="39" t="s">
        <v>113</v>
      </c>
      <c r="CT7" s="39">
        <v>34.74</v>
      </c>
      <c r="CU7" s="39">
        <v>36.65</v>
      </c>
      <c r="CV7" s="39">
        <v>37.72</v>
      </c>
      <c r="CW7" s="39">
        <v>42.17</v>
      </c>
      <c r="CX7" s="39" t="s">
        <v>113</v>
      </c>
      <c r="CY7" s="39" t="s">
        <v>113</v>
      </c>
      <c r="CZ7" s="39">
        <v>79.12</v>
      </c>
      <c r="DA7" s="39">
        <v>79.12</v>
      </c>
      <c r="DB7" s="39">
        <v>79.12</v>
      </c>
      <c r="DC7" s="39" t="s">
        <v>113</v>
      </c>
      <c r="DD7" s="39" t="s">
        <v>113</v>
      </c>
      <c r="DE7" s="39">
        <v>70.14</v>
      </c>
      <c r="DF7" s="39">
        <v>68.83</v>
      </c>
      <c r="DG7" s="39">
        <v>68.459999999999994</v>
      </c>
      <c r="DH7" s="39">
        <v>82.3</v>
      </c>
      <c r="DI7" s="39" t="s">
        <v>113</v>
      </c>
      <c r="DJ7" s="39" t="s">
        <v>113</v>
      </c>
      <c r="DK7" s="39">
        <v>2.54</v>
      </c>
      <c r="DL7" s="39">
        <v>5.08</v>
      </c>
      <c r="DM7" s="39">
        <v>7.62</v>
      </c>
      <c r="DN7" s="39" t="s">
        <v>113</v>
      </c>
      <c r="DO7" s="39" t="s">
        <v>113</v>
      </c>
      <c r="DP7" s="39">
        <v>14.53</v>
      </c>
      <c r="DQ7" s="39">
        <v>17.72</v>
      </c>
      <c r="DR7" s="39">
        <v>18.920000000000002</v>
      </c>
      <c r="DS7" s="39">
        <v>23.63</v>
      </c>
      <c r="DT7" s="39" t="s">
        <v>113</v>
      </c>
      <c r="DU7" s="39" t="s">
        <v>113</v>
      </c>
      <c r="DV7" s="39">
        <v>0</v>
      </c>
      <c r="DW7" s="39">
        <v>0</v>
      </c>
      <c r="DX7" s="39">
        <v>0</v>
      </c>
      <c r="DY7" s="39" t="s">
        <v>113</v>
      </c>
      <c r="DZ7" s="39" t="s">
        <v>113</v>
      </c>
      <c r="EA7" s="39">
        <v>0</v>
      </c>
      <c r="EB7" s="39">
        <v>0</v>
      </c>
      <c r="EC7" s="39">
        <v>0</v>
      </c>
      <c r="ED7" s="39">
        <v>0</v>
      </c>
      <c r="EE7" s="39" t="s">
        <v>113</v>
      </c>
      <c r="EF7" s="39" t="s">
        <v>113</v>
      </c>
      <c r="EG7" s="39">
        <v>0</v>
      </c>
      <c r="EH7" s="39">
        <v>0</v>
      </c>
      <c r="EI7" s="39">
        <v>0</v>
      </c>
      <c r="EJ7" s="39" t="s">
        <v>113</v>
      </c>
      <c r="EK7" s="39" t="s">
        <v>113</v>
      </c>
      <c r="EL7" s="39">
        <v>0.08</v>
      </c>
      <c r="EM7" s="39">
        <v>0.26</v>
      </c>
      <c r="EN7" s="39">
        <v>0.13</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cp:lastPrinted>2018-02-15T04:20:33Z</cp:lastPrinted>
  <dcterms:created xsi:type="dcterms:W3CDTF">2017-12-25T01:56:42Z</dcterms:created>
  <dcterms:modified xsi:type="dcterms:W3CDTF">2018-02-15T04:20:37Z</dcterms:modified>
  <cp:category/>
</cp:coreProperties>
</file>