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Y031158\Desktop\30 大淀町（上水道、下水道のみ）\"/>
    </mc:Choice>
  </mc:AlternateContent>
  <workbookProtection workbookAlgorithmName="SHA-512" workbookHashValue="NVDwsRXQcgWpd6wVUhhg/OjqSBB1z6DUnPcGgDV+9TXsI8mrhAuCnowQkLvPVUoxgNpJ5nf74N4VQsB/4Ldq7g==" workbookSaltValue="XKJtkOnjuF+eYym9PhCQp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B8" i="4"/>
  <c r="B6"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<sst xmlns="http://schemas.openxmlformats.org/spreadsheetml/2006/main" count="236" uniqueCount="117">
  <si>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</si>
  <si>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</si>
  <si>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</si>
  <si>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</si>
  <si>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</si>
  <si>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</si>
  <si>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</si>
  <si>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</si>
  <si>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</si>
  <si>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</si>
  <si>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</si>
  <si>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</si>
  <si>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</si>
  <si>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</si>
  <si>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</si>
  <si>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</si>
  <si>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</si>
  <si>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</si>
  <si>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</si>
  <si>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</si>
  <si>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</si>
  <si>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</si>
  <si>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</si>
  <si>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</si>
  <si>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</si>
  <si>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</si>
  <si>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</si>
  <si>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</si>
  <si>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</si>
  <si>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</si>
  <si>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</si>
  <si>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</si>
  <si>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</si>
  <si>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</si>
  <si>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</si>
  <si>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</si>
  <si>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</si>
  <si>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</si>
  <si>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</si>
  <si>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</si>
  <si>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</si>
  <si>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</si>
  <si>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</si>
  <si>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</si>
  <si>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</si>
  <si>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</si>
  <si>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</si>
  <si>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</si>
  <si>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</si>
  <si>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</si>
  <si>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</si>
  <si>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</si>
  <si>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</si>
  <si>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</si>
  <si>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</si>
  <si>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</si>
  <si>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</si>
  <si>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</si>
  <si>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</si>
  <si>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</si>
  <si>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</si>
  <si>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</si>
  <si>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</si>
  <si>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</si>
  <si>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</si>
  <si>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</si>
  <si>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</si>
  <si>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</si>
  <si>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</si>
  <si>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</si>
  <si>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</si>
  <si>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</si>
  <si>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</si>
  <si>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</si>
  <si>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</si>
  <si>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</si>
  <si>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</si>
  <si>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</si>
  <si>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</si>
  <si>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</si>
  <si>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</si>
  <si>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</si>
  <si>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</si>
  <si>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</si>
  <si>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</si>
  <si>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</si>
  <si>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</si>
  <si>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</si>
  <si>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</si>
  <si>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</si>
  <si>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</si>
  <si>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</si>
  <si>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</si>
  <si>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</si>
  <si>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</si>
  <si>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</si>
  <si>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</si>
  <si>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</si>
  <si>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</si>
  <si>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</si>
  <si>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</si>
  <si>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</si>
  <si>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</si>
  <si>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</si>
  <si>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</si>
  <si>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</si>
  <si>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</si>
  <si>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</si>
  <si>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</si>
  <si>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</si>
  <si>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</si>
  <si>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</si>
  <si>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</si>
  <si>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</si>
  <si>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・本事業は供用開始後28年を経過しているが、保有資産の大部分が管渠であり、耐用年数は50年を見込んでいるため現在老朽化の度合いは依然、低い状況にある。
・①有形固定資産減価償却率は令和2年度において平均値を上回ったが、依然、低い状況にある。また、今後も未普及解消のための施設整備を進めていく必要があることから、増加していく傾向にあると考えられる。</t>
    <phoneticPr fontId="4"/>
  </si>
  <si>
    <t>・令和5年度は、有収水量の減少により、下水道使用料は減少しており、依然として一般会計繰入金等の使用料以外の収入に頼らざるを得ない状況である。
　本町下水道事業は整備の途上にあり、未普及地区の整備を行うことで、今後も下水道使用料を増収させる効果は期待できるものの、有収水量の減少や資産の増加に伴う減価償却費等の費用が増加することも見込まれるため厳しい経営状況が続くと予想される。
　今後も引き続き、効率的な整備による普及率の向上や供用開始後の未接続箇所への接続依頼等により使用料収入を増加させることで、特定環境保全公共下水道事業も含む本町下水道事業全体の経営基盤の強化を図っていく。</t>
    <phoneticPr fontId="4"/>
  </si>
  <si>
    <t>・③流動比率について昨年度よりも増加しており、流動負債における未払金の増加よりも流動資産における現金の減少幅のほうが少なかったことが主な要因である。
・⑤経費回収率について、下水道使用料の減少等があったものの、支出面における支払利息の減少等により、わずかに減少した。また、依然として100％を下回っており、一般会計繰入金等の使用料以外の収入で経費を賄っているのが現状である。
・⑥汚水処理原価について、前年度より1.03円増加しているが、年間有収水量が減少したことが主な要因である一方で、施設の老朽化に伴う維持管理費の増加も懸念されるので、引き続き経費の削減等効率的な経営に努めていく必要がある。
※⑦施設利用率が0％であるのは、奈良県流域下水道に接続することで終末処理を行っているためである。</t>
    <rPh sb="16" eb="18">
      <t>ゾウカ</t>
    </rPh>
    <rPh sb="35" eb="37">
      <t>ゾウカ</t>
    </rPh>
    <rPh sb="58" eb="59">
      <t>スク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</si>
</sst>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1F-4498-AEA8-ECE4C5BFE7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0A1F-4498-AEA8-ECE4C5BFE7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E3-4EC0-B843-6F2E570366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D1E3-4EC0-B843-6F2E570366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87.46</c:v>
                </c:pt>
                <c:pt idx="1">
                  <c:v>87.47</c:v>
                </c:pt>
                <c:pt idx="2">
                  <c:v>87.59</c:v>
                </c:pt>
                <c:pt idx="3">
                  <c:v>87.56</c:v>
                </c:pt>
                <c:pt idx="4">
                  <c:v>87.61</c:v>
                </c:pt>
              </c:numCache>
            </c:numRef>
          </c:val>
          <c:extLst>
            <c:ext xmlns:c16="http://schemas.microsoft.com/office/drawing/2014/chart" uri="{C3380CC4-5D6E-409C-BE32-E72D297353CC}">
              <c16:uniqueId val="{00000000-CE31-4B2A-B499-7E83E4F0C2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CE31-4B2A-B499-7E83E4F0C2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99.45</c:v>
                </c:pt>
                <c:pt idx="1">
                  <c:v>100.07</c:v>
                </c:pt>
                <c:pt idx="2">
                  <c:v>100.65</c:v>
                </c:pt>
                <c:pt idx="3">
                  <c:v>100.51</c:v>
                </c:pt>
                <c:pt idx="4">
                  <c:v>103.26</c:v>
                </c:pt>
              </c:numCache>
            </c:numRef>
          </c:val>
          <c:extLst>
            <c:ext xmlns:c16="http://schemas.microsoft.com/office/drawing/2014/chart" uri="{C3380CC4-5D6E-409C-BE32-E72D297353CC}">
              <c16:uniqueId val="{00000000-A83E-4668-9C8B-31A8FE16CD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107.21</c:v>
                </c:pt>
                <c:pt idx="2">
                  <c:v>107.08</c:v>
                </c:pt>
                <c:pt idx="3">
                  <c:v>106.08</c:v>
                </c:pt>
                <c:pt idx="4">
                  <c:v>106.87</c:v>
                </c:pt>
              </c:numCache>
            </c:numRef>
          </c:val>
          <c:smooth val="0"/>
          <c:extLst>
            <c:ext xmlns:c16="http://schemas.microsoft.com/office/drawing/2014/chart" uri="{C3380CC4-5D6E-409C-BE32-E72D297353CC}">
              <c16:uniqueId val="{00000001-A83E-4668-9C8B-31A8FE16CD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13.82</c:v>
                </c:pt>
                <c:pt idx="1">
                  <c:v>16.04</c:v>
                </c:pt>
                <c:pt idx="2">
                  <c:v>18.329999999999998</c:v>
                </c:pt>
                <c:pt idx="3">
                  <c:v>20.6</c:v>
                </c:pt>
                <c:pt idx="4">
                  <c:v>22.74</c:v>
                </c:pt>
              </c:numCache>
            </c:numRef>
          </c:val>
          <c:extLst>
            <c:ext xmlns:c16="http://schemas.microsoft.com/office/drawing/2014/chart" uri="{C3380CC4-5D6E-409C-BE32-E72D297353CC}">
              <c16:uniqueId val="{00000000-E273-456B-8A01-22F5CB9035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12.7</c:v>
                </c:pt>
                <c:pt idx="2">
                  <c:v>14.65</c:v>
                </c:pt>
                <c:pt idx="3">
                  <c:v>16.11</c:v>
                </c:pt>
                <c:pt idx="4">
                  <c:v>17.05</c:v>
                </c:pt>
              </c:numCache>
            </c:numRef>
          </c:val>
          <c:smooth val="0"/>
          <c:extLst>
            <c:ext xmlns:c16="http://schemas.microsoft.com/office/drawing/2014/chart" uri="{C3380CC4-5D6E-409C-BE32-E72D297353CC}">
              <c16:uniqueId val="{00000001-E273-456B-8A01-22F5CB9035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9F-4337-A4DC-37EC81B4E87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D99F-4337-A4DC-37EC81B4E87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EC-4075-8FE0-2BA82FA0EA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43.71</c:v>
                </c:pt>
                <c:pt idx="2">
                  <c:v>45.94</c:v>
                </c:pt>
                <c:pt idx="3">
                  <c:v>29.34</c:v>
                </c:pt>
                <c:pt idx="4">
                  <c:v>21.73</c:v>
                </c:pt>
              </c:numCache>
            </c:numRef>
          </c:val>
          <c:smooth val="0"/>
          <c:extLst>
            <c:ext xmlns:c16="http://schemas.microsoft.com/office/drawing/2014/chart" uri="{C3380CC4-5D6E-409C-BE32-E72D297353CC}">
              <c16:uniqueId val="{00000001-3CEC-4075-8FE0-2BA82FA0EA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45.3</c:v>
                </c:pt>
                <c:pt idx="1">
                  <c:v>42.99</c:v>
                </c:pt>
                <c:pt idx="2">
                  <c:v>38.04</c:v>
                </c:pt>
                <c:pt idx="3">
                  <c:v>37.659999999999997</c:v>
                </c:pt>
                <c:pt idx="4">
                  <c:v>47.46</c:v>
                </c:pt>
              </c:numCache>
            </c:numRef>
          </c:val>
          <c:extLst>
            <c:ext xmlns:c16="http://schemas.microsoft.com/office/drawing/2014/chart" uri="{C3380CC4-5D6E-409C-BE32-E72D297353CC}">
              <c16:uniqueId val="{00000000-187B-4FFB-8776-886FF446078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40.67</c:v>
                </c:pt>
                <c:pt idx="2">
                  <c:v>47.7</c:v>
                </c:pt>
                <c:pt idx="3">
                  <c:v>50.59</c:v>
                </c:pt>
                <c:pt idx="4">
                  <c:v>62.37</c:v>
                </c:pt>
              </c:numCache>
            </c:numRef>
          </c:val>
          <c:smooth val="0"/>
          <c:extLst>
            <c:ext xmlns:c16="http://schemas.microsoft.com/office/drawing/2014/chart" uri="{C3380CC4-5D6E-409C-BE32-E72D297353CC}">
              <c16:uniqueId val="{00000001-187B-4FFB-8776-886FF446078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1522.67</c:v>
                </c:pt>
                <c:pt idx="1">
                  <c:v>1466.71</c:v>
                </c:pt>
                <c:pt idx="2">
                  <c:v>1291.3</c:v>
                </c:pt>
                <c:pt idx="3">
                  <c:v>1271.55</c:v>
                </c:pt>
                <c:pt idx="4">
                  <c:v>1220.96</c:v>
                </c:pt>
              </c:numCache>
            </c:numRef>
          </c:val>
          <c:extLst>
            <c:ext xmlns:c16="http://schemas.microsoft.com/office/drawing/2014/chart" uri="{C3380CC4-5D6E-409C-BE32-E72D297353CC}">
              <c16:uniqueId val="{00000000-5D3E-4C2D-B8D9-CE3B8C6292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5D3E-4C2D-B8D9-CE3B8C6292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93.96</c:v>
                </c:pt>
                <c:pt idx="1">
                  <c:v>94.95</c:v>
                </c:pt>
                <c:pt idx="2">
                  <c:v>91.97</c:v>
                </c:pt>
                <c:pt idx="3">
                  <c:v>90.19</c:v>
                </c:pt>
                <c:pt idx="4">
                  <c:v>90.02</c:v>
                </c:pt>
              </c:numCache>
            </c:numRef>
          </c:val>
          <c:extLst>
            <c:ext xmlns:c16="http://schemas.microsoft.com/office/drawing/2014/chart" uri="{C3380CC4-5D6E-409C-BE32-E72D297353CC}">
              <c16:uniqueId val="{00000000-29CD-4AEB-92D3-EED75BB9CE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29CD-4AEB-92D3-EED75BB9CE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146.5</c:v>
                </c:pt>
                <c:pt idx="1">
                  <c:v>145.99</c:v>
                </c:pt>
                <c:pt idx="2">
                  <c:v>151.02000000000001</c:v>
                </c:pt>
                <c:pt idx="3">
                  <c:v>152.54</c:v>
                </c:pt>
                <c:pt idx="4">
                  <c:v>153.57</c:v>
                </c:pt>
              </c:numCache>
            </c:numRef>
          </c:val>
          <c:extLst>
            <c:ext xmlns:c16="http://schemas.microsoft.com/office/drawing/2014/chart" uri="{C3380CC4-5D6E-409C-BE32-E72D297353CC}">
              <c16:uniqueId val="{00000000-2E47-4ADA-93B3-8AD38A6FD0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2E47-4ADA-93B3-8AD38A6FD0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3" zoomScale="85" zoomScaleNormal="85"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奈良県　大淀町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Cc2</v>
      </c>
      <c r="X8" s="34"/>
      <c r="Y8" s="34"/>
      <c r="Z8" s="34"/>
      <c r="AA8" s="34"/>
      <c r="AB8" s="34"/>
      <c r="AC8" s="34"/>
      <c r="AD8" s="35" t="str">
        <f>データ!$M$6</f>
        <v>非設置</v>
      </c>
      <c r="AE8" s="35"/>
      <c r="AF8" s="35"/>
      <c r="AG8" s="35"/>
      <c r="AH8" s="35"/>
      <c r="AI8" s="35"/>
      <c r="AJ8" s="35"/>
      <c r="AK8" s="3"/>
      <c r="AL8" s="36">
        <f>データ!S6</f>
        <v>16147</v>
      </c>
      <c r="AM8" s="36"/>
      <c r="AN8" s="36"/>
      <c r="AO8" s="36"/>
      <c r="AP8" s="36"/>
      <c r="AQ8" s="36"/>
      <c r="AR8" s="36"/>
      <c r="AS8" s="36"/>
      <c r="AT8" s="37">
        <f>データ!T6</f>
        <v>38.1</v>
      </c>
      <c r="AU8" s="37"/>
      <c r="AV8" s="37"/>
      <c r="AW8" s="37"/>
      <c r="AX8" s="37"/>
      <c r="AY8" s="37"/>
      <c r="AZ8" s="37"/>
      <c r="BA8" s="37"/>
      <c r="BB8" s="37">
        <f>データ!U6</f>
        <v>423.81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60.47</v>
      </c>
      <c r="J10" s="37"/>
      <c r="K10" s="37"/>
      <c r="L10" s="37"/>
      <c r="M10" s="37"/>
      <c r="N10" s="37"/>
      <c r="O10" s="37"/>
      <c r="P10" s="37">
        <f>データ!P6</f>
        <v>87.28</v>
      </c>
      <c r="Q10" s="37"/>
      <c r="R10" s="37"/>
      <c r="S10" s="37"/>
      <c r="T10" s="37"/>
      <c r="U10" s="37"/>
      <c r="V10" s="37"/>
      <c r="W10" s="37">
        <f>データ!Q6</f>
        <v>82</v>
      </c>
      <c r="X10" s="37"/>
      <c r="Y10" s="37"/>
      <c r="Z10" s="37"/>
      <c r="AA10" s="37"/>
      <c r="AB10" s="37"/>
      <c r="AC10" s="37"/>
      <c r="AD10" s="36">
        <f>データ!R6</f>
        <v>2787</v>
      </c>
      <c r="AE10" s="36"/>
      <c r="AF10" s="36"/>
      <c r="AG10" s="36"/>
      <c r="AH10" s="36"/>
      <c r="AI10" s="36"/>
      <c r="AJ10" s="36"/>
      <c r="AK10" s="2"/>
      <c r="AL10" s="36">
        <f>データ!V6</f>
        <v>14025</v>
      </c>
      <c r="AM10" s="36"/>
      <c r="AN10" s="36"/>
      <c r="AO10" s="36"/>
      <c r="AP10" s="36"/>
      <c r="AQ10" s="36"/>
      <c r="AR10" s="36"/>
      <c r="AS10" s="36"/>
      <c r="AT10" s="37">
        <f>データ!W6</f>
        <v>4.6900000000000004</v>
      </c>
      <c r="AU10" s="37"/>
      <c r="AV10" s="37"/>
      <c r="AW10" s="37"/>
      <c r="AX10" s="37"/>
      <c r="AY10" s="37"/>
      <c r="AZ10" s="37"/>
      <c r="BA10" s="37"/>
      <c r="BB10" s="37">
        <f>データ!X6</f>
        <v>2990.41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116</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9" t="s">
        <v>27</v>
      </c>
      <c r="BM45" s="80"/>
      <c r="BN45" s="80"/>
      <c r="BO45" s="80"/>
      <c r="BP45" s="80"/>
      <c r="BQ45" s="80"/>
      <c r="BR45" s="80"/>
      <c r="BS45" s="80"/>
      <c r="BT45" s="80"/>
      <c r="BU45" s="80"/>
      <c r="BV45" s="80"/>
      <c r="BW45" s="80"/>
      <c r="BX45" s="80"/>
      <c r="BY45" s="80"/>
      <c r="BZ45" s="8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2"/>
      <c r="BM46" s="83"/>
      <c r="BN46" s="83"/>
      <c r="BO46" s="83"/>
      <c r="BP46" s="83"/>
      <c r="BQ46" s="83"/>
      <c r="BR46" s="83"/>
      <c r="BS46" s="83"/>
      <c r="BT46" s="83"/>
      <c r="BU46" s="83"/>
      <c r="BV46" s="83"/>
      <c r="BW46" s="83"/>
      <c r="BX46" s="83"/>
      <c r="BY46" s="83"/>
      <c r="BZ46" s="8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4"/>
      <c r="BN60" s="74"/>
      <c r="BO60" s="74"/>
      <c r="BP60" s="74"/>
      <c r="BQ60" s="74"/>
      <c r="BR60" s="74"/>
      <c r="BS60" s="74"/>
      <c r="BT60" s="74"/>
      <c r="BU60" s="74"/>
      <c r="BV60" s="74"/>
      <c r="BW60" s="74"/>
      <c r="BX60" s="74"/>
      <c r="BY60" s="74"/>
      <c r="BZ60" s="75"/>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9" t="s">
        <v>29</v>
      </c>
      <c r="BM64" s="80"/>
      <c r="BN64" s="80"/>
      <c r="BO64" s="80"/>
      <c r="BP64" s="80"/>
      <c r="BQ64" s="80"/>
      <c r="BR64" s="80"/>
      <c r="BS64" s="80"/>
      <c r="BT64" s="80"/>
      <c r="BU64" s="80"/>
      <c r="BV64" s="80"/>
      <c r="BW64" s="80"/>
      <c r="BX64" s="80"/>
      <c r="BY64" s="80"/>
      <c r="BZ64" s="8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2"/>
      <c r="BM65" s="83"/>
      <c r="BN65" s="83"/>
      <c r="BO65" s="83"/>
      <c r="BP65" s="83"/>
      <c r="BQ65" s="83"/>
      <c r="BR65" s="83"/>
      <c r="BS65" s="83"/>
      <c r="BT65" s="83"/>
      <c r="BU65" s="83"/>
      <c r="BV65" s="83"/>
      <c r="BW65" s="83"/>
      <c r="BX65" s="83"/>
      <c r="BY65" s="83"/>
      <c r="BZ65" s="8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115</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kTREmcb3ynIh2HVtxxp2HTNFNmASTcbNBCdvUKfLEyZ9u7noSMyf6Y0qNiuOONV31cFbN1CQOF7+54SntsnMA==" saltValue="Ant2W8w5mqDrsZQyqMlga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294420</v>
      </c>
      <c r="D6" s="19">
        <f t="shared" si="3"/>
        <v>46</v>
      </c>
      <c r="E6" s="19">
        <f t="shared" si="3"/>
        <v>17</v>
      </c>
      <c r="F6" s="19">
        <f t="shared" si="3"/>
        <v>1</v>
      </c>
      <c r="G6" s="19">
        <f t="shared" si="3"/>
        <v>0</v>
      </c>
      <c r="H6" s="19" t="str">
        <f t="shared" si="3"/>
        <v>奈良県　大淀町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60.47</v>
      </c>
      <c r="P6" s="20">
        <f t="shared" si="3"/>
        <v>87.28</v>
      </c>
      <c r="Q6" s="20">
        <f t="shared" si="3"/>
        <v>82</v>
      </c>
      <c r="R6" s="20">
        <f t="shared" si="3"/>
        <v>2787</v>
      </c>
      <c r="S6" s="20">
        <f t="shared" si="3"/>
        <v>16147</v>
      </c>
      <c r="T6" s="20">
        <f t="shared" si="3"/>
        <v>38.1</v>
      </c>
      <c r="U6" s="20">
        <f t="shared" si="3"/>
        <v>423.81</v>
      </c>
      <c r="V6" s="20">
        <f t="shared" si="3"/>
        <v>14025</v>
      </c>
      <c r="W6" s="20">
        <f t="shared" si="3"/>
        <v>4.6900000000000004</v>
      </c>
      <c r="X6" s="20">
        <f t="shared" si="3"/>
        <v>2990.41</v>
      </c>
      <c r="Y6" s="21">
        <f>IF(Y7="",NA(),Y7)</f>
        <v>99.45</v>
      </c>
      <c r="Z6" s="21">
        <f t="shared" ref="Z6:AH6" si="4">IF(Z7="",NA(),Z7)</f>
        <v>100.07</v>
      </c>
      <c r="AA6" s="21">
        <f t="shared" si="4"/>
        <v>100.65</v>
      </c>
      <c r="AB6" s="21">
        <f t="shared" si="4"/>
        <v>100.51</v>
      </c>
      <c r="AC6" s="21">
        <f t="shared" si="4"/>
        <v>103.26</v>
      </c>
      <c r="AD6" s="21">
        <f t="shared" si="4"/>
        <v>106.57</v>
      </c>
      <c r="AE6" s="21">
        <f t="shared" si="4"/>
        <v>107.21</v>
      </c>
      <c r="AF6" s="21">
        <f t="shared" si="4"/>
        <v>107.08</v>
      </c>
      <c r="AG6" s="21">
        <f t="shared" si="4"/>
        <v>106.08</v>
      </c>
      <c r="AH6" s="21">
        <f t="shared" si="4"/>
        <v>106.87</v>
      </c>
      <c r="AI6" s="20" t="str">
        <f>IF(AI7="","",IF(AI7="-","【-】","【"&amp;SUBSTITUTE(TEXT(AI7,"#,##0.00"),"-","△")&amp;"】"))</f>
        <v>【105.91】</v>
      </c>
      <c r="AJ6" s="20">
        <f>IF(AJ7="",NA(),AJ7)</f>
        <v>0</v>
      </c>
      <c r="AK6" s="20">
        <f t="shared" ref="AK6:AS6" si="5">IF(AK7="",NA(),AK7)</f>
        <v>0</v>
      </c>
      <c r="AL6" s="20">
        <f t="shared" si="5"/>
        <v>0</v>
      </c>
      <c r="AM6" s="20">
        <f t="shared" si="5"/>
        <v>0</v>
      </c>
      <c r="AN6" s="20">
        <f t="shared" si="5"/>
        <v>0</v>
      </c>
      <c r="AO6" s="21">
        <f t="shared" si="5"/>
        <v>53.44</v>
      </c>
      <c r="AP6" s="21">
        <f t="shared" si="5"/>
        <v>43.71</v>
      </c>
      <c r="AQ6" s="21">
        <f t="shared" si="5"/>
        <v>45.94</v>
      </c>
      <c r="AR6" s="21">
        <f t="shared" si="5"/>
        <v>29.34</v>
      </c>
      <c r="AS6" s="21">
        <f t="shared" si="5"/>
        <v>21.73</v>
      </c>
      <c r="AT6" s="20" t="str">
        <f>IF(AT7="","",IF(AT7="-","【-】","【"&amp;SUBSTITUTE(TEXT(AT7,"#,##0.00"),"-","△")&amp;"】"))</f>
        <v>【3.03】</v>
      </c>
      <c r="AU6" s="21">
        <f>IF(AU7="",NA(),AU7)</f>
        <v>45.3</v>
      </c>
      <c r="AV6" s="21">
        <f t="shared" ref="AV6:BD6" si="6">IF(AV7="",NA(),AV7)</f>
        <v>42.99</v>
      </c>
      <c r="AW6" s="21">
        <f t="shared" si="6"/>
        <v>38.04</v>
      </c>
      <c r="AX6" s="21">
        <f t="shared" si="6"/>
        <v>37.659999999999997</v>
      </c>
      <c r="AY6" s="21">
        <f t="shared" si="6"/>
        <v>47.46</v>
      </c>
      <c r="AZ6" s="21">
        <f t="shared" si="6"/>
        <v>47.03</v>
      </c>
      <c r="BA6" s="21">
        <f t="shared" si="6"/>
        <v>40.67</v>
      </c>
      <c r="BB6" s="21">
        <f t="shared" si="6"/>
        <v>47.7</v>
      </c>
      <c r="BC6" s="21">
        <f t="shared" si="6"/>
        <v>50.59</v>
      </c>
      <c r="BD6" s="21">
        <f t="shared" si="6"/>
        <v>62.37</v>
      </c>
      <c r="BE6" s="20" t="str">
        <f>IF(BE7="","",IF(BE7="-","【-】","【"&amp;SUBSTITUTE(TEXT(BE7,"#,##0.00"),"-","△")&amp;"】"))</f>
        <v>【78.43】</v>
      </c>
      <c r="BF6" s="21">
        <f>IF(BF7="",NA(),BF7)</f>
        <v>1522.67</v>
      </c>
      <c r="BG6" s="21">
        <f t="shared" ref="BG6:BO6" si="7">IF(BG7="",NA(),BG7)</f>
        <v>1466.71</v>
      </c>
      <c r="BH6" s="21">
        <f t="shared" si="7"/>
        <v>1291.3</v>
      </c>
      <c r="BI6" s="21">
        <f t="shared" si="7"/>
        <v>1271.55</v>
      </c>
      <c r="BJ6" s="21">
        <f t="shared" si="7"/>
        <v>1220.96</v>
      </c>
      <c r="BK6" s="21">
        <f t="shared" si="7"/>
        <v>1001.3</v>
      </c>
      <c r="BL6" s="21">
        <f t="shared" si="7"/>
        <v>1050.51</v>
      </c>
      <c r="BM6" s="21">
        <f t="shared" si="7"/>
        <v>1102.01</v>
      </c>
      <c r="BN6" s="21">
        <f t="shared" si="7"/>
        <v>987.36</v>
      </c>
      <c r="BO6" s="21">
        <f t="shared" si="7"/>
        <v>1042.77</v>
      </c>
      <c r="BP6" s="20" t="str">
        <f>IF(BP7="","",IF(BP7="-","【-】","【"&amp;SUBSTITUTE(TEXT(BP7,"#,##0.00"),"-","△")&amp;"】"))</f>
        <v>【630.82】</v>
      </c>
      <c r="BQ6" s="21">
        <f>IF(BQ7="",NA(),BQ7)</f>
        <v>93.96</v>
      </c>
      <c r="BR6" s="21">
        <f t="shared" ref="BR6:BZ6" si="8">IF(BR7="",NA(),BR7)</f>
        <v>94.95</v>
      </c>
      <c r="BS6" s="21">
        <f t="shared" si="8"/>
        <v>91.97</v>
      </c>
      <c r="BT6" s="21">
        <f t="shared" si="8"/>
        <v>90.19</v>
      </c>
      <c r="BU6" s="21">
        <f t="shared" si="8"/>
        <v>90.02</v>
      </c>
      <c r="BV6" s="21">
        <f t="shared" si="8"/>
        <v>81.88</v>
      </c>
      <c r="BW6" s="21">
        <f t="shared" si="8"/>
        <v>82.65</v>
      </c>
      <c r="BX6" s="21">
        <f t="shared" si="8"/>
        <v>82.55</v>
      </c>
      <c r="BY6" s="21">
        <f t="shared" si="8"/>
        <v>83.55</v>
      </c>
      <c r="BZ6" s="21">
        <f t="shared" si="8"/>
        <v>84.48</v>
      </c>
      <c r="CA6" s="20" t="str">
        <f>IF(CA7="","",IF(CA7="-","【-】","【"&amp;SUBSTITUTE(TEXT(CA7,"#,##0.00"),"-","△")&amp;"】"))</f>
        <v>【97.81】</v>
      </c>
      <c r="CB6" s="21">
        <f>IF(CB7="",NA(),CB7)</f>
        <v>146.5</v>
      </c>
      <c r="CC6" s="21">
        <f t="shared" ref="CC6:CK6" si="9">IF(CC7="",NA(),CC7)</f>
        <v>145.99</v>
      </c>
      <c r="CD6" s="21">
        <f t="shared" si="9"/>
        <v>151.02000000000001</v>
      </c>
      <c r="CE6" s="21">
        <f t="shared" si="9"/>
        <v>152.54</v>
      </c>
      <c r="CF6" s="21">
        <f t="shared" si="9"/>
        <v>153.57</v>
      </c>
      <c r="CG6" s="21">
        <f t="shared" si="9"/>
        <v>187.55</v>
      </c>
      <c r="CH6" s="21">
        <f t="shared" si="9"/>
        <v>186.3</v>
      </c>
      <c r="CI6" s="21">
        <f t="shared" si="9"/>
        <v>188.38</v>
      </c>
      <c r="CJ6" s="21">
        <f t="shared" si="9"/>
        <v>185.98</v>
      </c>
      <c r="CK6" s="21">
        <f t="shared" si="9"/>
        <v>187.11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51.42</v>
      </c>
      <c r="CU6" s="21">
        <f t="shared" si="10"/>
        <v>48.95</v>
      </c>
      <c r="CV6" s="21">
        <f t="shared" si="10"/>
        <v>49.28</v>
      </c>
      <c r="CW6" s="20" t="str">
        <f>IF(CW7="","",IF(CW7="-","【-】","【"&amp;SUBSTITUTE(TEXT(CW7,"#,##0.00"),"-","△")&amp;"】"))</f>
        <v>【58.94】</v>
      </c>
      <c r="CX6" s="21">
        <f>IF(CX7="",NA(),CX7)</f>
        <v>87.46</v>
      </c>
      <c r="CY6" s="21">
        <f t="shared" ref="CY6:DG6" si="11">IF(CY7="",NA(),CY7)</f>
        <v>87.47</v>
      </c>
      <c r="CZ6" s="21">
        <f t="shared" si="11"/>
        <v>87.59</v>
      </c>
      <c r="DA6" s="21">
        <f t="shared" si="11"/>
        <v>87.56</v>
      </c>
      <c r="DB6" s="21">
        <f t="shared" si="11"/>
        <v>87.61</v>
      </c>
      <c r="DC6" s="21">
        <f t="shared" si="11"/>
        <v>82.55</v>
      </c>
      <c r="DD6" s="21">
        <f t="shared" si="11"/>
        <v>82.08</v>
      </c>
      <c r="DE6" s="21">
        <f t="shared" si="11"/>
        <v>81.34</v>
      </c>
      <c r="DF6" s="21">
        <f t="shared" si="11"/>
        <v>81.14</v>
      </c>
      <c r="DG6" s="21">
        <f t="shared" si="11"/>
        <v>79.7</v>
      </c>
      <c r="DH6" s="20" t="str">
        <f>IF(DH7="","",IF(DH7="-","【-】","【"&amp;SUBSTITUTE(TEXT(DH7,"#,##0.00"),"-","△")&amp;"】"))</f>
        <v>【95.91】</v>
      </c>
      <c r="DI6" s="21">
        <f>IF(DI7="",NA(),DI7)</f>
        <v>13.82</v>
      </c>
      <c r="DJ6" s="21">
        <f t="shared" ref="DJ6:DR6" si="12">IF(DJ7="",NA(),DJ7)</f>
        <v>16.04</v>
      </c>
      <c r="DK6" s="21">
        <f t="shared" si="12"/>
        <v>18.329999999999998</v>
      </c>
      <c r="DL6" s="21">
        <f t="shared" si="12"/>
        <v>20.6</v>
      </c>
      <c r="DM6" s="21">
        <f t="shared" si="12"/>
        <v>22.74</v>
      </c>
      <c r="DN6" s="21">
        <f t="shared" si="12"/>
        <v>15.85</v>
      </c>
      <c r="DO6" s="21">
        <f t="shared" si="12"/>
        <v>12.7</v>
      </c>
      <c r="DP6" s="21">
        <f t="shared" si="12"/>
        <v>14.65</v>
      </c>
      <c r="DQ6" s="21">
        <f t="shared" si="12"/>
        <v>16.11</v>
      </c>
      <c r="DR6" s="21">
        <f t="shared" si="12"/>
        <v>17.05</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1">
        <f t="shared" si="13"/>
        <v>0.1</v>
      </c>
      <c r="EB6" s="21">
        <f t="shared" si="13"/>
        <v>0.17</v>
      </c>
      <c r="EC6" s="21">
        <f t="shared" si="13"/>
        <v>0.22</v>
      </c>
      <c r="ED6" s="20" t="str">
        <f>IF(ED7="","",IF(ED7="-","【-】","【"&amp;SUBSTITUTE(TEXT(ED7,"#,##0.00"),"-","△")&amp;"】"))</f>
        <v>【8.68】</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294420</v>
      </c>
      <c r="D7" s="23">
        <v>46</v>
      </c>
      <c r="E7" s="23">
        <v>17</v>
      </c>
      <c r="F7" s="23">
        <v>1</v>
      </c>
      <c r="G7" s="23">
        <v>0</v>
      </c>
      <c r="H7" s="23" t="s">
        <v>96</v>
      </c>
      <c r="I7" s="23" t="s">
        <v>97</v>
      </c>
      <c r="J7" s="23" t="s">
        <v>98</v>
      </c>
      <c r="K7" s="23" t="s">
        <v>99</v>
      </c>
      <c r="L7" s="23" t="s">
        <v>100</v>
      </c>
      <c r="M7" s="23" t="s">
        <v>101</v>
      </c>
      <c r="N7" s="24" t="s">
        <v>102</v>
      </c>
      <c r="O7" s="24">
        <v>60.47</v>
      </c>
      <c r="P7" s="24">
        <v>87.28</v>
      </c>
      <c r="Q7" s="24">
        <v>82</v>
      </c>
      <c r="R7" s="24">
        <v>2787</v>
      </c>
      <c r="S7" s="24">
        <v>16147</v>
      </c>
      <c r="T7" s="24">
        <v>38.1</v>
      </c>
      <c r="U7" s="24">
        <v>423.81</v>
      </c>
      <c r="V7" s="24">
        <v>14025</v>
      </c>
      <c r="W7" s="24">
        <v>4.6900000000000004</v>
      </c>
      <c r="X7" s="24">
        <v>2990.41</v>
      </c>
      <c r="Y7" s="24">
        <v>99.45</v>
      </c>
      <c r="Z7" s="24">
        <v>100.07</v>
      </c>
      <c r="AA7" s="24">
        <v>100.65</v>
      </c>
      <c r="AB7" s="24">
        <v>100.51</v>
      </c>
      <c r="AC7" s="24">
        <v>103.26</v>
      </c>
      <c r="AD7" s="24">
        <v>106.57</v>
      </c>
      <c r="AE7" s="24">
        <v>107.21</v>
      </c>
      <c r="AF7" s="24">
        <v>107.08</v>
      </c>
      <c r="AG7" s="24">
        <v>106.08</v>
      </c>
      <c r="AH7" s="24">
        <v>106.87</v>
      </c>
      <c r="AI7" s="24">
        <v>105.91</v>
      </c>
      <c r="AJ7" s="24">
        <v>0</v>
      </c>
      <c r="AK7" s="24">
        <v>0</v>
      </c>
      <c r="AL7" s="24">
        <v>0</v>
      </c>
      <c r="AM7" s="24">
        <v>0</v>
      </c>
      <c r="AN7" s="24">
        <v>0</v>
      </c>
      <c r="AO7" s="24">
        <v>53.44</v>
      </c>
      <c r="AP7" s="24">
        <v>43.71</v>
      </c>
      <c r="AQ7" s="24">
        <v>45.94</v>
      </c>
      <c r="AR7" s="24">
        <v>29.34</v>
      </c>
      <c r="AS7" s="24">
        <v>21.73</v>
      </c>
      <c r="AT7" s="24">
        <v>3.03</v>
      </c>
      <c r="AU7" s="24">
        <v>45.3</v>
      </c>
      <c r="AV7" s="24">
        <v>42.99</v>
      </c>
      <c r="AW7" s="24">
        <v>38.04</v>
      </c>
      <c r="AX7" s="24">
        <v>37.659999999999997</v>
      </c>
      <c r="AY7" s="24">
        <v>47.46</v>
      </c>
      <c r="AZ7" s="24">
        <v>47.03</v>
      </c>
      <c r="BA7" s="24">
        <v>40.67</v>
      </c>
      <c r="BB7" s="24">
        <v>47.7</v>
      </c>
      <c r="BC7" s="24">
        <v>50.59</v>
      </c>
      <c r="BD7" s="24">
        <v>62.37</v>
      </c>
      <c r="BE7" s="24">
        <v>78.430000000000007</v>
      </c>
      <c r="BF7" s="24">
        <v>1522.67</v>
      </c>
      <c r="BG7" s="24">
        <v>1466.71</v>
      </c>
      <c r="BH7" s="24">
        <v>1291.3</v>
      </c>
      <c r="BI7" s="24">
        <v>1271.55</v>
      </c>
      <c r="BJ7" s="24">
        <v>1220.96</v>
      </c>
      <c r="BK7" s="24">
        <v>1001.3</v>
      </c>
      <c r="BL7" s="24">
        <v>1050.51</v>
      </c>
      <c r="BM7" s="24">
        <v>1102.01</v>
      </c>
      <c r="BN7" s="24">
        <v>987.36</v>
      </c>
      <c r="BO7" s="24">
        <v>1042.77</v>
      </c>
      <c r="BP7" s="24">
        <v>630.82000000000005</v>
      </c>
      <c r="BQ7" s="24">
        <v>93.96</v>
      </c>
      <c r="BR7" s="24">
        <v>94.95</v>
      </c>
      <c r="BS7" s="24">
        <v>91.97</v>
      </c>
      <c r="BT7" s="24">
        <v>90.19</v>
      </c>
      <c r="BU7" s="24">
        <v>90.02</v>
      </c>
      <c r="BV7" s="24">
        <v>81.88</v>
      </c>
      <c r="BW7" s="24">
        <v>82.65</v>
      </c>
      <c r="BX7" s="24">
        <v>82.55</v>
      </c>
      <c r="BY7" s="24">
        <v>83.55</v>
      </c>
      <c r="BZ7" s="24">
        <v>84.48</v>
      </c>
      <c r="CA7" s="24">
        <v>97.81</v>
      </c>
      <c r="CB7" s="24">
        <v>146.5</v>
      </c>
      <c r="CC7" s="24">
        <v>145.99</v>
      </c>
      <c r="CD7" s="24">
        <v>151.02000000000001</v>
      </c>
      <c r="CE7" s="24">
        <v>152.54</v>
      </c>
      <c r="CF7" s="24">
        <v>153.57</v>
      </c>
      <c r="CG7" s="24">
        <v>187.55</v>
      </c>
      <c r="CH7" s="24">
        <v>186.3</v>
      </c>
      <c r="CI7" s="24">
        <v>188.38</v>
      </c>
      <c r="CJ7" s="24">
        <v>185.98</v>
      </c>
      <c r="CK7" s="24">
        <v>187.11</v>
      </c>
      <c r="CL7" s="24">
        <v>138.75</v>
      </c>
      <c r="CM7" s="24" t="s">
        <v>102</v>
      </c>
      <c r="CN7" s="24" t="s">
        <v>102</v>
      </c>
      <c r="CO7" s="24" t="s">
        <v>102</v>
      </c>
      <c r="CP7" s="24" t="s">
        <v>102</v>
      </c>
      <c r="CQ7" s="24" t="s">
        <v>102</v>
      </c>
      <c r="CR7" s="24">
        <v>50.94</v>
      </c>
      <c r="CS7" s="24">
        <v>50.53</v>
      </c>
      <c r="CT7" s="24">
        <v>51.42</v>
      </c>
      <c r="CU7" s="24">
        <v>48.95</v>
      </c>
      <c r="CV7" s="24">
        <v>49.28</v>
      </c>
      <c r="CW7" s="24">
        <v>58.94</v>
      </c>
      <c r="CX7" s="24">
        <v>87.46</v>
      </c>
      <c r="CY7" s="24">
        <v>87.47</v>
      </c>
      <c r="CZ7" s="24">
        <v>87.59</v>
      </c>
      <c r="DA7" s="24">
        <v>87.56</v>
      </c>
      <c r="DB7" s="24">
        <v>87.61</v>
      </c>
      <c r="DC7" s="24">
        <v>82.55</v>
      </c>
      <c r="DD7" s="24">
        <v>82.08</v>
      </c>
      <c r="DE7" s="24">
        <v>81.34</v>
      </c>
      <c r="DF7" s="24">
        <v>81.14</v>
      </c>
      <c r="DG7" s="24">
        <v>79.7</v>
      </c>
      <c r="DH7" s="24">
        <v>95.91</v>
      </c>
      <c r="DI7" s="24">
        <v>13.82</v>
      </c>
      <c r="DJ7" s="24">
        <v>16.04</v>
      </c>
      <c r="DK7" s="24">
        <v>18.329999999999998</v>
      </c>
      <c r="DL7" s="24">
        <v>20.6</v>
      </c>
      <c r="DM7" s="24">
        <v>22.74</v>
      </c>
      <c r="DN7" s="24">
        <v>15.85</v>
      </c>
      <c r="DO7" s="24">
        <v>12.7</v>
      </c>
      <c r="DP7" s="24">
        <v>14.65</v>
      </c>
      <c r="DQ7" s="24">
        <v>16.11</v>
      </c>
      <c r="DR7" s="24">
        <v>17.05</v>
      </c>
      <c r="DS7" s="24">
        <v>41.09</v>
      </c>
      <c r="DT7" s="24">
        <v>0</v>
      </c>
      <c r="DU7" s="24">
        <v>0</v>
      </c>
      <c r="DV7" s="24">
        <v>0</v>
      </c>
      <c r="DW7" s="24">
        <v>0</v>
      </c>
      <c r="DX7" s="24">
        <v>0</v>
      </c>
      <c r="DY7" s="24">
        <v>0</v>
      </c>
      <c r="DZ7" s="24">
        <v>0</v>
      </c>
      <c r="EA7" s="24">
        <v>0.1</v>
      </c>
      <c r="EB7" s="24">
        <v>0.17</v>
      </c>
      <c r="EC7" s="24">
        <v>0.22</v>
      </c>
      <c r="ED7" s="24">
        <v>8.68</v>
      </c>
      <c r="EE7" s="24">
        <v>0</v>
      </c>
      <c r="EF7" s="24">
        <v>0</v>
      </c>
      <c r="EG7" s="24">
        <v>0</v>
      </c>
      <c r="EH7" s="24">
        <v>0</v>
      </c>
      <c r="EI7" s="24">
        <v>0</v>
      </c>
      <c r="EJ7" s="24">
        <v>0.15</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OY031158</cp:lastModifiedBy>
  <dcterms:created xsi:type="dcterms:W3CDTF">2025-01-24T07:05:05Z</dcterms:created>
  <dcterms:modified xsi:type="dcterms:W3CDTF">2025-01-29T05:15:21Z</dcterms:modified>
  <cp:category/>
</cp:coreProperties>
</file>